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Knjiznica\Desktop\KNJIŽNICA GUNJA\ŽK\FINANCIJSKI PLANOVI i izvještaji\plan za 2024\"/>
    </mc:Choice>
  </mc:AlternateContent>
  <xr:revisionPtr revIDLastSave="0" documentId="8_{53B6A132-646E-40EC-B73A-52E74440F6B0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SAŽETAK" sheetId="16" r:id="rId1"/>
    <sheet name=" Račun prihoda i rashoda" sheetId="3" r:id="rId2"/>
    <sheet name="Prihodi i rashodi po izvorima" sheetId="10" r:id="rId3"/>
    <sheet name="Rashodi prema funkcijskoj kl" sheetId="5" r:id="rId4"/>
    <sheet name="Račun financiranja" sheetId="6" r:id="rId5"/>
    <sheet name="Račun financiranja po izvorima" sheetId="11" r:id="rId6"/>
    <sheet name="POSEBNI DIO" sheetId="7" r:id="rId7"/>
    <sheet name="List2" sheetId="2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0" l="1"/>
  <c r="F10" i="10"/>
  <c r="E10" i="10"/>
  <c r="D10" i="10"/>
  <c r="B10" i="10"/>
  <c r="F28" i="10"/>
  <c r="E28" i="10"/>
  <c r="D28" i="10"/>
  <c r="H26" i="3"/>
  <c r="H25" i="3" s="1"/>
  <c r="G26" i="3"/>
  <c r="G25" i="3" s="1"/>
  <c r="F26" i="3"/>
  <c r="F25" i="3" s="1"/>
  <c r="H11" i="3"/>
  <c r="G11" i="3"/>
  <c r="F11" i="3"/>
  <c r="D26" i="3"/>
  <c r="D31" i="3"/>
  <c r="D11" i="3"/>
  <c r="I8" i="7"/>
  <c r="I9" i="7"/>
  <c r="I12" i="7"/>
  <c r="H9" i="7"/>
  <c r="H8" i="7" s="1"/>
  <c r="H12" i="7"/>
  <c r="G9" i="7"/>
  <c r="G8" i="7" s="1"/>
  <c r="G12" i="7"/>
  <c r="E18" i="7"/>
  <c r="E12" i="7"/>
  <c r="F39" i="7"/>
  <c r="F18" i="7"/>
  <c r="F12" i="7"/>
  <c r="D25" i="3" l="1"/>
  <c r="F8" i="7"/>
  <c r="E10" i="7"/>
  <c r="E9" i="7" s="1"/>
  <c r="E8" i="7" s="1"/>
  <c r="C28" i="10"/>
  <c r="C10" i="10"/>
  <c r="E26" i="3"/>
  <c r="E25" i="3" s="1"/>
  <c r="E11" i="3"/>
  <c r="F11" i="16" l="1"/>
  <c r="F37" i="16" l="1"/>
  <c r="G34" i="16" s="1"/>
  <c r="G37" i="16" s="1"/>
  <c r="H34" i="16" s="1"/>
  <c r="H37" i="16" s="1"/>
  <c r="I34" i="16" s="1"/>
  <c r="I37" i="16" s="1"/>
  <c r="J34" i="16" s="1"/>
  <c r="J37" i="16" s="1"/>
  <c r="J21" i="16" l="1"/>
  <c r="I21" i="16"/>
  <c r="H21" i="16"/>
  <c r="G21" i="16"/>
  <c r="F21" i="16"/>
  <c r="J11" i="16"/>
  <c r="I11" i="16"/>
  <c r="H11" i="16"/>
  <c r="G11" i="16"/>
  <c r="J8" i="16"/>
  <c r="I8" i="16"/>
  <c r="G8" i="16"/>
  <c r="F8" i="16"/>
  <c r="J14" i="16" l="1"/>
  <c r="J22" i="16" s="1"/>
  <c r="J28" i="16" s="1"/>
  <c r="F14" i="16"/>
  <c r="F28" i="16" s="1"/>
  <c r="G14" i="16"/>
  <c r="G22" i="16" s="1"/>
  <c r="G28" i="16" s="1"/>
  <c r="G29" i="16" s="1"/>
  <c r="I14" i="16"/>
  <c r="I22" i="16" s="1"/>
  <c r="I28" i="16" s="1"/>
  <c r="H14" i="16"/>
  <c r="H22" i="16" s="1"/>
  <c r="H28" i="16" s="1"/>
  <c r="H29" i="16" s="1"/>
  <c r="J29" i="16"/>
  <c r="I29" i="16" l="1"/>
  <c r="H6" i="7"/>
</calcChain>
</file>

<file path=xl/sharedStrings.xml><?xml version="1.0" encoding="utf-8"?>
<sst xmlns="http://schemas.openxmlformats.org/spreadsheetml/2006/main" count="268" uniqueCount="121">
  <si>
    <t>PRIHODI UKUPNO</t>
  </si>
  <si>
    <t>RASHODI UKUPNO</t>
  </si>
  <si>
    <t>NETO FINANCIRANJE</t>
  </si>
  <si>
    <t>Projekcija proračuna
za 2025.</t>
  </si>
  <si>
    <t>Naziv prihoda</t>
  </si>
  <si>
    <t xml:space="preserve">A. RAČUN PRIHODA I RASHODA </t>
  </si>
  <si>
    <t>Razred</t>
  </si>
  <si>
    <t>Skupina</t>
  </si>
  <si>
    <t>Prihodi poslovanja</t>
  </si>
  <si>
    <t>Prihodi od prodaje nefinancijske imovine</t>
  </si>
  <si>
    <t>Prihodi od prodaje neproizvedene dugotrajne imovine</t>
  </si>
  <si>
    <t>Naziv rashoda</t>
  </si>
  <si>
    <t>Rashodi poslovanja</t>
  </si>
  <si>
    <t>Rashodi za zaposlene</t>
  </si>
  <si>
    <t>Rashodi za nabavu nefinancijske imovine</t>
  </si>
  <si>
    <t>Rashodi za nabavu neproizvedene dugotrajne imovine</t>
  </si>
  <si>
    <t>RASHODI PREMA FUNKCIJSKOJ KLASIFIKACIJI</t>
  </si>
  <si>
    <t>013 Opće usluge</t>
  </si>
  <si>
    <t>04 Ekonomski poslovi</t>
  </si>
  <si>
    <t>041 Opći ekonomski, trgovački i poslovi vezani uz rad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</si>
  <si>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</si>
  <si>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</si>
  <si>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</si>
  <si>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</si>
  <si>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</si>
  <si>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</si>
  <si>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</si>
  <si>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Primici od zaduživanja</t>
  </si>
  <si>
    <t>Izdaci za otplatu glavnice primljenih kredita i zajmova</t>
  </si>
  <si>
    <t>RAZDJEL xxx</t>
  </si>
  <si>
    <t>GLAVA xxxxx</t>
  </si>
  <si>
    <t>NAZIV RAZDJELA</t>
  </si>
  <si>
    <t>NAZIV GLAVE</t>
  </si>
  <si>
    <t>B) SAŽETAK RAČUNA FINANCIRANJA</t>
  </si>
  <si>
    <t>A) SAŽETAK RAČUNA PRIHODA I RASHODA</t>
  </si>
  <si>
    <t>Rashodi za nabavu proizvedene dugotrajne imovine</t>
  </si>
  <si>
    <t>…</t>
  </si>
  <si>
    <t>Prihodi od imovine</t>
  </si>
  <si>
    <t>Naziv</t>
  </si>
  <si>
    <t>Proračun za 2024.</t>
  </si>
  <si>
    <t>Projekcija proračuna
za 2026.</t>
  </si>
  <si>
    <t>Izvršenje 2022.</t>
  </si>
  <si>
    <t>Plan 2023.</t>
  </si>
  <si>
    <t>PRORAČUN JEDINICE LOKALNE I PODRUČNE (REGIONALNE) SAMOUPRAVE ZA 2024. I PROJEKCIJA ZA 2025. I 2026. GODINU</t>
  </si>
  <si>
    <t>EUR</t>
  </si>
  <si>
    <t>Izvršenje 2022.*</t>
  </si>
  <si>
    <t>PRIHODI POSLOVANJA PREMA EKONOMSKOJ KLASIFIKACIJI</t>
  </si>
  <si>
    <t>RASHODI POSLOVANJA PREMA EKONOMSKOJ KLASIFIKACIJI</t>
  </si>
  <si>
    <t>PRIHODI POSLOVANJA PREMA IZVORIMA FINANCIRANJA</t>
  </si>
  <si>
    <t>RASHODI POSLOVANJA PREMA IZVORIMA FINANCIRANJA</t>
  </si>
  <si>
    <t>Brojčana oznaka i naziv</t>
  </si>
  <si>
    <t>1 Opći prihodi i primici</t>
  </si>
  <si>
    <t xml:space="preserve">  11 Opći prihodi i primici</t>
  </si>
  <si>
    <t xml:space="preserve">   11 Opći prihodi i primici</t>
  </si>
  <si>
    <t>3 Vlastiti prihodi</t>
  </si>
  <si>
    <t xml:space="preserve">  31 Vlastiti prihodi</t>
  </si>
  <si>
    <t>B. RAČUN FINANCIRANJA PREMA EKONOMSKOJ KLASIFIKACIJI</t>
  </si>
  <si>
    <t>B. RAČUN FINANCIRANJA PREMA IZVORIMA FINANCIRANJA</t>
  </si>
  <si>
    <t>PRIMICI UKUPNO</t>
  </si>
  <si>
    <t>IZDACI UKUPNO</t>
  </si>
  <si>
    <t>8 Namjenski primici od zaduživanja</t>
  </si>
  <si>
    <t>6 PRIHODI POSLOVANJA</t>
  </si>
  <si>
    <t>7 PRIHODI OD PRODAJE NEFINANCIJSKE IMOVINE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</si>
  <si>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</si>
  <si>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</si>
  <si>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</si>
  <si>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</si>
  <si>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 xml:space="preserve">   81 Namjenski primici od zaduživanja</t>
  </si>
  <si>
    <t>* Napomena: Iznosi u stupcima Izvršenje 2022. preračunavaju se iz kuna u eure prema fiksnom tečaju konverzije (1 EUR=7,53450 kuna) i po pravilima za preračunavanje i zaokruživanje.</t>
  </si>
  <si>
    <t>D) VIŠEGODIŠNJI PLAN URAVNOTEŽENJA</t>
  </si>
  <si>
    <t xml:space="preserve">C) PRENESENI VIŠAK ILI PRENESENI MANJAK </t>
  </si>
  <si>
    <t>RAZLIKA - VIŠAK / MANJAK</t>
  </si>
  <si>
    <t>VIŠAK / MANJAK + NETO FINANCIRANJE</t>
  </si>
  <si>
    <t>VIŠAK / MANJAK + NETO FINANCIRANJE + PRIJENOS VIŠKA / MANJKA IZ PRETHODNE(IH) GODINE - PRIJENOS VIŠKA / MANJKA U SLJEDEĆE RAZDOBLJE</t>
  </si>
  <si>
    <t>PRIJENOS VIŠKA / MANJKA U SLJEDEĆE RAZDOBLJE</t>
  </si>
  <si>
    <t>PRIJENOS VIŠKA / MANJKA IZ PRETHODNE(IH) GODINE</t>
  </si>
  <si>
    <t>VIŠAK / MANJAK TEKUĆE GODINE</t>
  </si>
  <si>
    <t>VIŠAK / MANJAK IZ PRETHODNE(IH) GODINE KOJI ĆE SE RASPOREDITI / POKRITI</t>
  </si>
  <si>
    <t>Pomoći iz inozemstva i os subjekata unutar općeg proračuna</t>
  </si>
  <si>
    <t xml:space="preserve">Prihodi od upravnih i adinistrativnih </t>
  </si>
  <si>
    <t xml:space="preserve">pristojbi, pristojbi o poseb.propisima i </t>
  </si>
  <si>
    <t>Prihodi iz nadležnog proračuna i od HZZO na temelju ugovornih obveza</t>
  </si>
  <si>
    <t>Financijski rashodi</t>
  </si>
  <si>
    <t>4 Prihodi za posebne namjene</t>
  </si>
  <si>
    <t xml:space="preserve">   1.1 Opći prihodi i primici</t>
  </si>
  <si>
    <t xml:space="preserve">  3.0 Vlastiti prihodi</t>
  </si>
  <si>
    <t>4.0 Prihodi za posebne namjene</t>
  </si>
  <si>
    <t>5.0 Pomoći</t>
  </si>
  <si>
    <t>5 Pomoći</t>
  </si>
  <si>
    <t>08 Rekreacija, kultura i religija</t>
  </si>
  <si>
    <t>082 Službe kulture</t>
  </si>
  <si>
    <t>PROGRAM 1000</t>
  </si>
  <si>
    <t>Stručna knjižnična i informacijska djelatnost</t>
  </si>
  <si>
    <t>Aktivnost A100001</t>
  </si>
  <si>
    <t>Redovna knjižnična djelatnost</t>
  </si>
  <si>
    <t>Opći prihodi i primici</t>
  </si>
  <si>
    <t>4.0.</t>
  </si>
  <si>
    <t xml:space="preserve"> </t>
  </si>
  <si>
    <t>Prihodi za posebne namjene</t>
  </si>
  <si>
    <t>Financijski  rashodi</t>
  </si>
  <si>
    <t>Aktivnost A100003</t>
  </si>
  <si>
    <t>Mjesec Hrvatske knjige</t>
  </si>
  <si>
    <t>Aktivnost A100004</t>
  </si>
  <si>
    <t>1.0. Izvor</t>
  </si>
  <si>
    <t>Izvor</t>
  </si>
  <si>
    <t>Aktivnost A100002</t>
  </si>
  <si>
    <t>5.0.</t>
  </si>
  <si>
    <t>Nabava knjižnične građe</t>
  </si>
  <si>
    <t>Pomoći</t>
  </si>
  <si>
    <t>Program za djecu "Noć knjige"</t>
  </si>
  <si>
    <t>Aktivnost A100005</t>
  </si>
  <si>
    <t>Ljeto u knjižnici</t>
  </si>
  <si>
    <t>Aktivnost A100006</t>
  </si>
  <si>
    <t>Međunarodni dan dječje knjige</t>
  </si>
  <si>
    <t>Aktivnost A100007</t>
  </si>
  <si>
    <t>Nabava uredske opreme i namještaja</t>
  </si>
  <si>
    <t>Aktivnost A100008</t>
  </si>
  <si>
    <t>Advent u knjižnici</t>
  </si>
  <si>
    <t>Aktivnost A100009</t>
  </si>
  <si>
    <t>Deseta obljetnica poplave 2014-2024</t>
  </si>
  <si>
    <t>Ostali prihodi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</si>
</sst>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 wrapText="1"/>
    </xf>
    <xf numFmtId="0" fontId="9" fillId="2" borderId="3" xfId="0" applyFont="1" applyFill="1" applyBorder="1" applyAlignment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3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center" wrapText="1"/>
    </xf>
    <xf numFmtId="0" fontId="6" fillId="0" borderId="2" xfId="0" quotePrefix="1" applyFont="1" applyBorder="1" applyAlignment="1">
      <alignment horizontal="left"/>
    </xf>
    <xf numFmtId="3" fontId="6" fillId="3" borderId="1" xfId="0" quotePrefix="1" applyNumberFormat="1" applyFont="1" applyFill="1" applyBorder="1" applyAlignment="1">
      <alignment horizontal="right"/>
    </xf>
    <xf numFmtId="3" fontId="6" fillId="3" borderId="3" xfId="0" applyNumberFormat="1" applyFont="1" applyFill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0" fontId="14" fillId="0" borderId="5" xfId="0" applyFont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9" fillId="2" borderId="3" xfId="0" quotePrefix="1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7" fillId="0" borderId="0" xfId="0" applyFont="1"/>
    <xf numFmtId="0" fontId="9" fillId="0" borderId="1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center" wrapText="1"/>
    </xf>
    <xf numFmtId="0" fontId="9" fillId="0" borderId="2" xfId="0" quotePrefix="1" applyFont="1" applyBorder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3" fontId="9" fillId="4" borderId="1" xfId="0" quotePrefix="1" applyNumberFormat="1" applyFont="1" applyFill="1" applyBorder="1" applyAlignment="1">
      <alignment horizontal="right"/>
    </xf>
    <xf numFmtId="3" fontId="9" fillId="4" borderId="3" xfId="0" applyNumberFormat="1" applyFont="1" applyFill="1" applyBorder="1" applyAlignment="1">
      <alignment horizontal="right" wrapText="1"/>
    </xf>
    <xf numFmtId="3" fontId="9" fillId="3" borderId="1" xfId="0" quotePrefix="1" applyNumberFormat="1" applyFont="1" applyFill="1" applyBorder="1" applyAlignment="1">
      <alignment horizontal="right"/>
    </xf>
    <xf numFmtId="3" fontId="9" fillId="3" borderId="3" xfId="0" quotePrefix="1" applyNumberFormat="1" applyFont="1" applyFill="1" applyBorder="1" applyAlignment="1">
      <alignment horizontal="right"/>
    </xf>
    <xf numFmtId="0" fontId="16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2" xfId="0" applyFont="1" applyFill="1" applyBorder="1" applyAlignment="1">
      <alignment vertical="center"/>
    </xf>
    <xf numFmtId="0" fontId="12" fillId="0" borderId="0" xfId="0" applyFont="1" applyAlignment="1">
      <alignment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wrapText="1"/>
    </xf>
    <xf numFmtId="3" fontId="6" fillId="3" borderId="3" xfId="0" quotePrefix="1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4" fontId="6" fillId="3" borderId="3" xfId="0" applyNumberFormat="1" applyFont="1" applyFill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0" fontId="7" fillId="2" borderId="7" xfId="0" quotePrefix="1" applyFont="1" applyFill="1" applyBorder="1" applyAlignment="1">
      <alignment horizontal="left" vertical="center"/>
    </xf>
    <xf numFmtId="0" fontId="7" fillId="2" borderId="6" xfId="0" quotePrefix="1" applyFont="1" applyFill="1" applyBorder="1" applyAlignment="1">
      <alignment horizontal="left" vertical="center"/>
    </xf>
    <xf numFmtId="4" fontId="3" fillId="2" borderId="3" xfId="0" applyNumberFormat="1" applyFont="1" applyFill="1" applyBorder="1" applyAlignment="1">
      <alignment horizontal="right"/>
    </xf>
    <xf numFmtId="4" fontId="3" fillId="2" borderId="7" xfId="0" applyNumberFormat="1" applyFont="1" applyFill="1" applyBorder="1" applyAlignment="1">
      <alignment horizontal="right"/>
    </xf>
    <xf numFmtId="4" fontId="3" fillId="2" borderId="6" xfId="0" applyNumberFormat="1" applyFont="1" applyFill="1" applyBorder="1" applyAlignment="1">
      <alignment horizontal="right"/>
    </xf>
    <xf numFmtId="4" fontId="6" fillId="0" borderId="3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4" fontId="6" fillId="2" borderId="3" xfId="0" applyNumberFormat="1" applyFont="1" applyFill="1" applyBorder="1" applyAlignment="1">
      <alignment horizontal="right"/>
    </xf>
    <xf numFmtId="4" fontId="6" fillId="2" borderId="4" xfId="0" applyNumberFormat="1" applyFont="1" applyFill="1" applyBorder="1" applyAlignment="1">
      <alignment horizontal="right"/>
    </xf>
    <xf numFmtId="4" fontId="2" fillId="0" borderId="0" xfId="0" applyNumberFormat="1" applyFont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4" fontId="3" fillId="2" borderId="8" xfId="0" applyNumberFormat="1" applyFont="1" applyFill="1" applyBorder="1" applyAlignment="1">
      <alignment horizontal="right"/>
    </xf>
    <xf numFmtId="4" fontId="3" fillId="2" borderId="9" xfId="0" applyNumberFormat="1" applyFont="1" applyFill="1" applyBorder="1" applyAlignment="1">
      <alignment horizontal="right"/>
    </xf>
    <xf numFmtId="4" fontId="6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9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0" borderId="1" xfId="0" quotePrefix="1" applyFont="1" applyBorder="1" applyAlignment="1">
      <alignment horizontal="left" vertical="center" wrapText="1"/>
    </xf>
    <xf numFmtId="0" fontId="9" fillId="3" borderId="1" xfId="0" quotePrefix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colors>
    <mruColors>
      <color rgb="FF009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workbookViewId="0">
      <selection activeCell="G30" sqref="G30"/>
    </sheetView>
  </sheetViews>
  <sheetFormatPr defaultRowHeight="15" x14ac:dyDescent="0.25"/>
  <cols>
    <col min="5" max="5" width="15.5703125" customWidth="1"/>
    <col min="6" max="6" width="16.5703125" customWidth="1"/>
    <col min="7" max="7" width="17.5703125" customWidth="1"/>
    <col min="8" max="8" width="18" customWidth="1"/>
    <col min="9" max="9" width="17.28515625" customWidth="1"/>
    <col min="10" max="10" width="17.42578125" customWidth="1"/>
  </cols>
  <sheetData>
    <row r="1" spans="1:10" ht="42" customHeight="1" x14ac:dyDescent="0.25">
      <c r="A1" s="88" t="s">
        <v>43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ht="18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15.75" x14ac:dyDescent="0.25">
      <c r="A3" s="88" t="s">
        <v>23</v>
      </c>
      <c r="B3" s="88"/>
      <c r="C3" s="88"/>
      <c r="D3" s="88"/>
      <c r="E3" s="88"/>
      <c r="F3" s="88"/>
      <c r="G3" s="88"/>
      <c r="H3" s="88"/>
      <c r="I3" s="89"/>
      <c r="J3" s="89"/>
    </row>
    <row r="4" spans="1:10" ht="18" x14ac:dyDescent="0.25">
      <c r="A4" s="4"/>
      <c r="B4" s="4"/>
      <c r="C4" s="4"/>
      <c r="D4" s="4"/>
      <c r="E4" s="4"/>
      <c r="F4" s="4"/>
      <c r="G4" s="4"/>
      <c r="H4" s="4"/>
      <c r="I4" s="5"/>
      <c r="J4" s="5"/>
    </row>
    <row r="5" spans="1:10" ht="18" customHeight="1" x14ac:dyDescent="0.25">
      <c r="A5" s="88" t="s">
        <v>34</v>
      </c>
      <c r="B5" s="90"/>
      <c r="C5" s="90"/>
      <c r="D5" s="90"/>
      <c r="E5" s="90"/>
      <c r="F5" s="90"/>
      <c r="G5" s="90"/>
      <c r="H5" s="90"/>
      <c r="I5" s="90"/>
      <c r="J5" s="90"/>
    </row>
    <row r="6" spans="1:10" ht="18" x14ac:dyDescent="0.25">
      <c r="A6" s="1"/>
      <c r="B6" s="2"/>
      <c r="C6" s="2"/>
      <c r="D6" s="2"/>
      <c r="E6" s="6"/>
      <c r="F6" s="7"/>
      <c r="G6" s="7"/>
      <c r="H6" s="7"/>
      <c r="I6" s="7"/>
      <c r="J6" s="33" t="s">
        <v>44</v>
      </c>
    </row>
    <row r="7" spans="1:10" ht="35.25" customHeight="1" x14ac:dyDescent="0.25">
      <c r="A7" s="26"/>
      <c r="B7" s="27"/>
      <c r="C7" s="27"/>
      <c r="D7" s="28"/>
      <c r="E7" s="29"/>
      <c r="F7" s="3" t="s">
        <v>45</v>
      </c>
      <c r="G7" s="3" t="s">
        <v>42</v>
      </c>
      <c r="H7" s="3" t="s">
        <v>39</v>
      </c>
      <c r="I7" s="3" t="s">
        <v>3</v>
      </c>
      <c r="J7" s="3" t="s">
        <v>40</v>
      </c>
    </row>
    <row r="8" spans="1:10" x14ac:dyDescent="0.25">
      <c r="A8" s="91" t="s">
        <v>0</v>
      </c>
      <c r="B8" s="92"/>
      <c r="C8" s="92"/>
      <c r="D8" s="92"/>
      <c r="E8" s="93"/>
      <c r="F8" s="66">
        <f>F9+F10</f>
        <v>20890.27</v>
      </c>
      <c r="G8" s="66">
        <f t="shared" ref="G8:J8" si="0">G9+G10</f>
        <v>32438.49</v>
      </c>
      <c r="H8" s="66">
        <v>32438.45</v>
      </c>
      <c r="I8" s="66">
        <f t="shared" si="0"/>
        <v>34707.269999999997</v>
      </c>
      <c r="J8" s="66">
        <f t="shared" si="0"/>
        <v>32860</v>
      </c>
    </row>
    <row r="9" spans="1:10" x14ac:dyDescent="0.25">
      <c r="A9" s="94" t="s">
        <v>61</v>
      </c>
      <c r="B9" s="95"/>
      <c r="C9" s="95"/>
      <c r="D9" s="95"/>
      <c r="E9" s="87"/>
      <c r="F9" s="67">
        <v>20890.27</v>
      </c>
      <c r="G9" s="67">
        <v>32438.49</v>
      </c>
      <c r="H9" s="67">
        <v>32438.45</v>
      </c>
      <c r="I9" s="67">
        <v>34707.269999999997</v>
      </c>
      <c r="J9" s="67">
        <v>32860</v>
      </c>
    </row>
    <row r="10" spans="1:10" x14ac:dyDescent="0.25">
      <c r="A10" s="86" t="s">
        <v>62</v>
      </c>
      <c r="B10" s="87"/>
      <c r="C10" s="87"/>
      <c r="D10" s="87"/>
      <c r="E10" s="87"/>
      <c r="F10" s="32"/>
      <c r="G10" s="32"/>
      <c r="H10" s="67"/>
      <c r="I10" s="67"/>
      <c r="J10" s="67"/>
    </row>
    <row r="11" spans="1:10" x14ac:dyDescent="0.25">
      <c r="A11" s="34" t="s">
        <v>1</v>
      </c>
      <c r="B11" s="57"/>
      <c r="C11" s="57"/>
      <c r="D11" s="57"/>
      <c r="E11" s="57"/>
      <c r="F11" s="66">
        <f>F12+F13</f>
        <v>20688.03</v>
      </c>
      <c r="G11" s="66">
        <f t="shared" ref="G11:J11" si="1">G12+G13</f>
        <v>32438.489999999998</v>
      </c>
      <c r="H11" s="66">
        <f t="shared" si="1"/>
        <v>32438.45</v>
      </c>
      <c r="I11" s="66">
        <f t="shared" si="1"/>
        <v>34707.270000000004</v>
      </c>
      <c r="J11" s="66">
        <f t="shared" si="1"/>
        <v>32860</v>
      </c>
    </row>
    <row r="12" spans="1:10" x14ac:dyDescent="0.25">
      <c r="A12" s="98" t="s">
        <v>63</v>
      </c>
      <c r="B12" s="95"/>
      <c r="C12" s="95"/>
      <c r="D12" s="95"/>
      <c r="E12" s="95"/>
      <c r="F12" s="67">
        <v>15702</v>
      </c>
      <c r="G12" s="67">
        <v>25702.84</v>
      </c>
      <c r="H12" s="67">
        <v>28938.45</v>
      </c>
      <c r="I12" s="67">
        <v>28207.27</v>
      </c>
      <c r="J12" s="81">
        <v>28860</v>
      </c>
    </row>
    <row r="13" spans="1:10" x14ac:dyDescent="0.25">
      <c r="A13" s="86" t="s">
        <v>64</v>
      </c>
      <c r="B13" s="87"/>
      <c r="C13" s="87"/>
      <c r="D13" s="87"/>
      <c r="E13" s="87"/>
      <c r="F13" s="67">
        <v>4986.03</v>
      </c>
      <c r="G13" s="67">
        <v>6735.65</v>
      </c>
      <c r="H13" s="67">
        <v>3500</v>
      </c>
      <c r="I13" s="67">
        <v>6500</v>
      </c>
      <c r="J13" s="81">
        <v>4000</v>
      </c>
    </row>
    <row r="14" spans="1:10" x14ac:dyDescent="0.25">
      <c r="A14" s="99" t="s">
        <v>71</v>
      </c>
      <c r="B14" s="92"/>
      <c r="C14" s="92"/>
      <c r="D14" s="92"/>
      <c r="E14" s="92"/>
      <c r="F14" s="31">
        <f>F8-F11</f>
        <v>202.2400000000016</v>
      </c>
      <c r="G14" s="31">
        <f t="shared" ref="G14:J14" si="2">G8-G11</f>
        <v>0</v>
      </c>
      <c r="H14" s="66">
        <f t="shared" si="2"/>
        <v>0</v>
      </c>
      <c r="I14" s="66">
        <f t="shared" si="2"/>
        <v>0</v>
      </c>
      <c r="J14" s="66">
        <f t="shared" si="2"/>
        <v>0</v>
      </c>
    </row>
    <row r="15" spans="1:10" ht="18" x14ac:dyDescent="0.25">
      <c r="A15" s="4"/>
      <c r="B15" s="22"/>
      <c r="C15" s="22"/>
      <c r="D15" s="22"/>
      <c r="E15" s="22"/>
      <c r="F15" s="22"/>
      <c r="G15" s="22"/>
      <c r="H15" s="23"/>
      <c r="I15" s="23"/>
      <c r="J15" s="23"/>
    </row>
    <row r="16" spans="1:10" ht="18" customHeight="1" x14ac:dyDescent="0.25">
      <c r="A16" s="88" t="s">
        <v>33</v>
      </c>
      <c r="B16" s="90"/>
      <c r="C16" s="90"/>
      <c r="D16" s="90"/>
      <c r="E16" s="90"/>
      <c r="F16" s="90"/>
      <c r="G16" s="90"/>
      <c r="H16" s="90"/>
      <c r="I16" s="90"/>
      <c r="J16" s="90"/>
    </row>
    <row r="17" spans="1:10" ht="18" x14ac:dyDescent="0.25">
      <c r="A17" s="4"/>
      <c r="B17" s="22"/>
      <c r="C17" s="22"/>
      <c r="D17" s="22"/>
      <c r="E17" s="22"/>
      <c r="F17" s="22"/>
      <c r="G17" s="22"/>
      <c r="H17" s="23"/>
      <c r="I17" s="23"/>
      <c r="J17" s="23"/>
    </row>
    <row r="18" spans="1:10" ht="38.25" x14ac:dyDescent="0.25">
      <c r="A18" s="26"/>
      <c r="B18" s="27"/>
      <c r="C18" s="27"/>
      <c r="D18" s="28"/>
      <c r="E18" s="29"/>
      <c r="F18" s="3" t="s">
        <v>45</v>
      </c>
      <c r="G18" s="3" t="s">
        <v>42</v>
      </c>
      <c r="H18" s="3" t="s">
        <v>39</v>
      </c>
      <c r="I18" s="3" t="s">
        <v>3</v>
      </c>
      <c r="J18" s="3" t="s">
        <v>40</v>
      </c>
    </row>
    <row r="19" spans="1:10" x14ac:dyDescent="0.25">
      <c r="A19" s="86" t="s">
        <v>65</v>
      </c>
      <c r="B19" s="87"/>
      <c r="C19" s="87"/>
      <c r="D19" s="87"/>
      <c r="E19" s="87"/>
      <c r="F19" s="67"/>
      <c r="G19" s="67"/>
      <c r="H19" s="67"/>
      <c r="I19" s="67"/>
      <c r="J19" s="81"/>
    </row>
    <row r="20" spans="1:10" x14ac:dyDescent="0.25">
      <c r="A20" s="86" t="s">
        <v>66</v>
      </c>
      <c r="B20" s="87"/>
      <c r="C20" s="87"/>
      <c r="D20" s="87"/>
      <c r="E20" s="87"/>
      <c r="F20" s="67"/>
      <c r="G20" s="67"/>
      <c r="H20" s="67"/>
      <c r="I20" s="67"/>
      <c r="J20" s="81"/>
    </row>
    <row r="21" spans="1:10" x14ac:dyDescent="0.25">
      <c r="A21" s="99" t="s">
        <v>2</v>
      </c>
      <c r="B21" s="92"/>
      <c r="C21" s="92"/>
      <c r="D21" s="92"/>
      <c r="E21" s="92"/>
      <c r="F21" s="66">
        <f>F19-F20</f>
        <v>0</v>
      </c>
      <c r="G21" s="66">
        <f t="shared" ref="G21:J21" si="3">G19-G20</f>
        <v>0</v>
      </c>
      <c r="H21" s="66">
        <f t="shared" si="3"/>
        <v>0</v>
      </c>
      <c r="I21" s="66">
        <f t="shared" si="3"/>
        <v>0</v>
      </c>
      <c r="J21" s="66">
        <f t="shared" si="3"/>
        <v>0</v>
      </c>
    </row>
    <row r="22" spans="1:10" x14ac:dyDescent="0.25">
      <c r="A22" s="99" t="s">
        <v>72</v>
      </c>
      <c r="B22" s="92"/>
      <c r="C22" s="92"/>
      <c r="D22" s="92"/>
      <c r="E22" s="92"/>
      <c r="F22" s="66">
        <v>0</v>
      </c>
      <c r="G22" s="66">
        <f t="shared" ref="G22:J22" si="4">G14+G21</f>
        <v>0</v>
      </c>
      <c r="H22" s="66">
        <f t="shared" si="4"/>
        <v>0</v>
      </c>
      <c r="I22" s="66">
        <f t="shared" si="4"/>
        <v>0</v>
      </c>
      <c r="J22" s="66">
        <f t="shared" si="4"/>
        <v>0</v>
      </c>
    </row>
    <row r="23" spans="1:10" ht="18" x14ac:dyDescent="0.25">
      <c r="A23" s="21"/>
      <c r="B23" s="22"/>
      <c r="C23" s="22"/>
      <c r="D23" s="22"/>
      <c r="E23" s="22"/>
      <c r="F23" s="22"/>
      <c r="G23" s="22"/>
      <c r="H23" s="23"/>
      <c r="I23" s="23"/>
      <c r="J23" s="23"/>
    </row>
    <row r="24" spans="1:10" ht="18" customHeight="1" x14ac:dyDescent="0.25">
      <c r="A24" s="88" t="s">
        <v>70</v>
      </c>
      <c r="B24" s="90"/>
      <c r="C24" s="90"/>
      <c r="D24" s="90"/>
      <c r="E24" s="90"/>
      <c r="F24" s="90"/>
      <c r="G24" s="90"/>
      <c r="H24" s="90"/>
      <c r="I24" s="90"/>
      <c r="J24" s="90"/>
    </row>
    <row r="25" spans="1:10" ht="18" customHeight="1" x14ac:dyDescent="0.25">
      <c r="A25" s="56"/>
      <c r="B25" s="58"/>
      <c r="C25" s="58"/>
      <c r="D25" s="58"/>
      <c r="E25" s="58"/>
      <c r="F25" s="58"/>
      <c r="G25" s="58"/>
      <c r="H25" s="58"/>
      <c r="I25" s="58"/>
      <c r="J25" s="58"/>
    </row>
    <row r="26" spans="1:10" ht="38.25" x14ac:dyDescent="0.25">
      <c r="A26" s="26"/>
      <c r="B26" s="27"/>
      <c r="C26" s="27"/>
      <c r="D26" s="28"/>
      <c r="E26" s="29"/>
      <c r="F26" s="3" t="s">
        <v>45</v>
      </c>
      <c r="G26" s="3" t="s">
        <v>42</v>
      </c>
      <c r="H26" s="3" t="s">
        <v>39</v>
      </c>
      <c r="I26" s="3" t="s">
        <v>3</v>
      </c>
      <c r="J26" s="3" t="s">
        <v>40</v>
      </c>
    </row>
    <row r="27" spans="1:10" ht="15" customHeight="1" x14ac:dyDescent="0.25">
      <c r="A27" s="100" t="s">
        <v>75</v>
      </c>
      <c r="B27" s="101"/>
      <c r="C27" s="101"/>
      <c r="D27" s="101"/>
      <c r="E27" s="102"/>
      <c r="F27" s="51">
        <v>0</v>
      </c>
      <c r="G27" s="51">
        <v>0</v>
      </c>
      <c r="H27" s="51">
        <v>0</v>
      </c>
      <c r="I27" s="51">
        <v>0</v>
      </c>
      <c r="J27" s="52">
        <v>0</v>
      </c>
    </row>
    <row r="28" spans="1:10" ht="15" customHeight="1" x14ac:dyDescent="0.25">
      <c r="A28" s="99" t="s">
        <v>74</v>
      </c>
      <c r="B28" s="92"/>
      <c r="C28" s="92"/>
      <c r="D28" s="92"/>
      <c r="E28" s="92"/>
      <c r="F28" s="53">
        <f>F22+F27</f>
        <v>0</v>
      </c>
      <c r="G28" s="53">
        <f t="shared" ref="G28:J28" si="5">G22+G27</f>
        <v>0</v>
      </c>
      <c r="H28" s="53">
        <f t="shared" si="5"/>
        <v>0</v>
      </c>
      <c r="I28" s="53">
        <f t="shared" si="5"/>
        <v>0</v>
      </c>
      <c r="J28" s="54">
        <f t="shared" si="5"/>
        <v>0</v>
      </c>
    </row>
    <row r="29" spans="1:10" ht="45" customHeight="1" x14ac:dyDescent="0.25">
      <c r="A29" s="91" t="s">
        <v>73</v>
      </c>
      <c r="B29" s="96"/>
      <c r="C29" s="96"/>
      <c r="D29" s="96"/>
      <c r="E29" s="97"/>
      <c r="F29" s="53">
        <v>0</v>
      </c>
      <c r="G29" s="53">
        <f t="shared" ref="G29:J29" si="6">G14+G21+G27-G28</f>
        <v>0</v>
      </c>
      <c r="H29" s="53">
        <f t="shared" si="6"/>
        <v>0</v>
      </c>
      <c r="I29" s="53">
        <f t="shared" si="6"/>
        <v>0</v>
      </c>
      <c r="J29" s="54">
        <f t="shared" si="6"/>
        <v>0</v>
      </c>
    </row>
    <row r="30" spans="1:10" ht="18" customHeight="1" x14ac:dyDescent="0.25">
      <c r="A30" s="59"/>
      <c r="B30" s="60"/>
      <c r="C30" s="60"/>
      <c r="D30" s="60"/>
      <c r="E30" s="60"/>
      <c r="F30" s="60"/>
      <c r="G30" s="60"/>
      <c r="H30" s="60"/>
      <c r="I30" s="60"/>
      <c r="J30" s="60"/>
    </row>
    <row r="31" spans="1:10" ht="18" customHeight="1" x14ac:dyDescent="0.25">
      <c r="A31" s="103" t="s">
        <v>69</v>
      </c>
      <c r="B31" s="103"/>
      <c r="C31" s="103"/>
      <c r="D31" s="103"/>
      <c r="E31" s="103"/>
      <c r="F31" s="103"/>
      <c r="G31" s="103"/>
      <c r="H31" s="103"/>
      <c r="I31" s="103"/>
      <c r="J31" s="103"/>
    </row>
    <row r="32" spans="1:10" ht="18" x14ac:dyDescent="0.25">
      <c r="A32" s="55"/>
      <c r="B32" s="44"/>
      <c r="C32" s="44"/>
      <c r="D32" s="44"/>
      <c r="E32" s="44"/>
      <c r="F32" s="44"/>
      <c r="G32" s="44"/>
      <c r="H32" s="45"/>
      <c r="I32" s="45"/>
      <c r="J32" s="45"/>
    </row>
    <row r="33" spans="1:10" ht="38.25" x14ac:dyDescent="0.25">
      <c r="A33" s="46"/>
      <c r="B33" s="47"/>
      <c r="C33" s="47"/>
      <c r="D33" s="48"/>
      <c r="E33" s="49"/>
      <c r="F33" s="50" t="s">
        <v>45</v>
      </c>
      <c r="G33" s="50" t="s">
        <v>42</v>
      </c>
      <c r="H33" s="50" t="s">
        <v>39</v>
      </c>
      <c r="I33" s="50" t="s">
        <v>3</v>
      </c>
      <c r="J33" s="50" t="s">
        <v>40</v>
      </c>
    </row>
    <row r="34" spans="1:10" x14ac:dyDescent="0.25">
      <c r="A34" s="100" t="s">
        <v>75</v>
      </c>
      <c r="B34" s="101"/>
      <c r="C34" s="101"/>
      <c r="D34" s="101"/>
      <c r="E34" s="102"/>
      <c r="F34" s="51">
        <v>0</v>
      </c>
      <c r="G34" s="51">
        <f>F37</f>
        <v>0</v>
      </c>
      <c r="H34" s="51">
        <f>G37</f>
        <v>0</v>
      </c>
      <c r="I34" s="51">
        <f>H37</f>
        <v>0</v>
      </c>
      <c r="J34" s="52">
        <f>I37</f>
        <v>0</v>
      </c>
    </row>
    <row r="35" spans="1:10" ht="28.5" customHeight="1" x14ac:dyDescent="0.25">
      <c r="A35" s="100" t="s">
        <v>77</v>
      </c>
      <c r="B35" s="101"/>
      <c r="C35" s="101"/>
      <c r="D35" s="101"/>
      <c r="E35" s="102"/>
      <c r="F35" s="51">
        <v>0</v>
      </c>
      <c r="G35" s="51">
        <v>0</v>
      </c>
      <c r="H35" s="51">
        <v>0</v>
      </c>
      <c r="I35" s="51">
        <v>0</v>
      </c>
      <c r="J35" s="52">
        <v>0</v>
      </c>
    </row>
    <row r="36" spans="1:10" x14ac:dyDescent="0.25">
      <c r="A36" s="100" t="s">
        <v>76</v>
      </c>
      <c r="B36" s="106"/>
      <c r="C36" s="106"/>
      <c r="D36" s="106"/>
      <c r="E36" s="107"/>
      <c r="F36" s="51">
        <v>0</v>
      </c>
      <c r="G36" s="51">
        <v>0</v>
      </c>
      <c r="H36" s="51">
        <v>0</v>
      </c>
      <c r="I36" s="51">
        <v>0</v>
      </c>
      <c r="J36" s="52">
        <v>0</v>
      </c>
    </row>
    <row r="37" spans="1:10" ht="15" customHeight="1" x14ac:dyDescent="0.25">
      <c r="A37" s="99" t="s">
        <v>74</v>
      </c>
      <c r="B37" s="92"/>
      <c r="C37" s="92"/>
      <c r="D37" s="92"/>
      <c r="E37" s="92"/>
      <c r="F37" s="30">
        <f>F34-F35+F36</f>
        <v>0</v>
      </c>
      <c r="G37" s="30">
        <f t="shared" ref="G37:J37" si="7">G34-G35+G36</f>
        <v>0</v>
      </c>
      <c r="H37" s="30">
        <f t="shared" si="7"/>
        <v>0</v>
      </c>
      <c r="I37" s="30">
        <f t="shared" si="7"/>
        <v>0</v>
      </c>
      <c r="J37" s="61">
        <f t="shared" si="7"/>
        <v>0</v>
      </c>
    </row>
    <row r="38" spans="1:10" ht="17.25" customHeight="1" x14ac:dyDescent="0.25"/>
    <row r="39" spans="1:10" x14ac:dyDescent="0.25">
      <c r="A39" s="104" t="s">
        <v>68</v>
      </c>
      <c r="B39" s="105"/>
      <c r="C39" s="105"/>
      <c r="D39" s="105"/>
      <c r="E39" s="105"/>
      <c r="F39" s="105"/>
      <c r="G39" s="105"/>
      <c r="H39" s="105"/>
      <c r="I39" s="105"/>
      <c r="J39" s="105"/>
    </row>
    <row r="40" spans="1:10" ht="9" customHeight="1" x14ac:dyDescent="0.25"/>
  </sheetData>
  <mergeCells count="24">
    <mergeCell ref="A31:J31"/>
    <mergeCell ref="A34:E34"/>
    <mergeCell ref="A35:E35"/>
    <mergeCell ref="A37:E37"/>
    <mergeCell ref="A39:J39"/>
    <mergeCell ref="A36:E36"/>
    <mergeCell ref="A29:E29"/>
    <mergeCell ref="A12:E12"/>
    <mergeCell ref="A13:E13"/>
    <mergeCell ref="A14:E14"/>
    <mergeCell ref="A16:J16"/>
    <mergeCell ref="A19:E19"/>
    <mergeCell ref="A20:E20"/>
    <mergeCell ref="A21:E21"/>
    <mergeCell ref="A22:E22"/>
    <mergeCell ref="A24:J24"/>
    <mergeCell ref="A27:E27"/>
    <mergeCell ref="A28:E28"/>
    <mergeCell ref="A10:E10"/>
    <mergeCell ref="A1:J1"/>
    <mergeCell ref="A3:J3"/>
    <mergeCell ref="A5:J5"/>
    <mergeCell ref="A8:E8"/>
    <mergeCell ref="A9:E9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3"/>
  <sheetViews>
    <sheetView topLeftCell="A10" workbookViewId="0">
      <selection activeCell="D15" sqref="D15"/>
    </sheetView>
  </sheetViews>
  <sheetFormatPr defaultRowHeight="15" x14ac:dyDescent="0.25"/>
  <cols>
    <col min="1" max="1" width="7.28515625" customWidth="1"/>
    <col min="2" max="2" width="8.140625" customWidth="1"/>
    <col min="3" max="3" width="31.85546875" customWidth="1"/>
    <col min="4" max="4" width="21.5703125" customWidth="1"/>
    <col min="5" max="5" width="22" customWidth="1"/>
    <col min="6" max="6" width="19.140625" customWidth="1"/>
    <col min="7" max="8" width="22.28515625" customWidth="1"/>
  </cols>
  <sheetData>
    <row r="1" spans="1:8" ht="42" customHeight="1" x14ac:dyDescent="0.25">
      <c r="A1" s="88" t="s">
        <v>43</v>
      </c>
      <c r="B1" s="88"/>
      <c r="C1" s="88"/>
      <c r="D1" s="88"/>
      <c r="E1" s="88"/>
      <c r="F1" s="88"/>
      <c r="G1" s="88"/>
      <c r="H1" s="88"/>
    </row>
    <row r="2" spans="1:8" ht="18" customHeight="1" x14ac:dyDescent="0.25">
      <c r="A2" s="4"/>
      <c r="B2" s="4"/>
      <c r="C2" s="4"/>
      <c r="D2" s="4"/>
      <c r="E2" s="4"/>
      <c r="F2" s="4"/>
      <c r="G2" s="4"/>
      <c r="H2" s="4"/>
    </row>
    <row r="3" spans="1:8" ht="15.75" x14ac:dyDescent="0.25">
      <c r="A3" s="88" t="s">
        <v>23</v>
      </c>
      <c r="B3" s="88"/>
      <c r="C3" s="88"/>
      <c r="D3" s="88"/>
      <c r="E3" s="88"/>
      <c r="F3" s="88"/>
      <c r="G3" s="89"/>
      <c r="H3" s="89"/>
    </row>
    <row r="4" spans="1:8" ht="18" x14ac:dyDescent="0.25">
      <c r="A4" s="4"/>
      <c r="B4" s="4"/>
      <c r="C4" s="4"/>
      <c r="D4" s="4"/>
      <c r="E4" s="4"/>
      <c r="F4" s="4"/>
      <c r="G4" s="5"/>
      <c r="H4" s="5"/>
    </row>
    <row r="5" spans="1:8" ht="18" customHeight="1" x14ac:dyDescent="0.25">
      <c r="A5" s="88" t="s">
        <v>5</v>
      </c>
      <c r="B5" s="90"/>
      <c r="C5" s="90"/>
      <c r="D5" s="90"/>
      <c r="E5" s="90"/>
      <c r="F5" s="90"/>
      <c r="G5" s="90"/>
      <c r="H5" s="90"/>
    </row>
    <row r="6" spans="1:8" ht="18" x14ac:dyDescent="0.25">
      <c r="A6" s="4"/>
      <c r="B6" s="4"/>
      <c r="C6" s="4"/>
      <c r="D6" s="4"/>
      <c r="E6" s="4"/>
      <c r="F6" s="4"/>
      <c r="G6" s="5"/>
      <c r="H6" s="5"/>
    </row>
    <row r="7" spans="1:8" ht="15.75" x14ac:dyDescent="0.25">
      <c r="A7" s="88" t="s">
        <v>46</v>
      </c>
      <c r="B7" s="108"/>
      <c r="C7" s="108"/>
      <c r="D7" s="108"/>
      <c r="E7" s="108"/>
      <c r="F7" s="108"/>
      <c r="G7" s="108"/>
      <c r="H7" s="108"/>
    </row>
    <row r="8" spans="1:8" ht="18" x14ac:dyDescent="0.25">
      <c r="A8" s="4"/>
      <c r="B8" s="4"/>
      <c r="C8" s="4"/>
      <c r="D8" s="4"/>
      <c r="E8" s="4"/>
      <c r="F8" s="4"/>
      <c r="G8" s="5"/>
      <c r="H8" s="5"/>
    </row>
    <row r="9" spans="1:8" ht="25.5" x14ac:dyDescent="0.25">
      <c r="A9" s="20" t="s">
        <v>6</v>
      </c>
      <c r="B9" s="19" t="s">
        <v>7</v>
      </c>
      <c r="C9" s="19" t="s">
        <v>4</v>
      </c>
      <c r="D9" s="19" t="s">
        <v>41</v>
      </c>
      <c r="E9" s="20" t="s">
        <v>42</v>
      </c>
      <c r="F9" s="20" t="s">
        <v>39</v>
      </c>
      <c r="G9" s="20" t="s">
        <v>3</v>
      </c>
      <c r="H9" s="20" t="s">
        <v>40</v>
      </c>
    </row>
    <row r="10" spans="1:8" x14ac:dyDescent="0.25">
      <c r="A10" s="39"/>
      <c r="B10" s="40"/>
      <c r="C10" s="41" t="s">
        <v>0</v>
      </c>
      <c r="D10" s="40">
        <v>20890.25</v>
      </c>
      <c r="E10" s="39"/>
      <c r="F10" s="39"/>
      <c r="G10" s="39"/>
      <c r="H10" s="39"/>
    </row>
    <row r="11" spans="1:8" ht="15.75" customHeight="1" x14ac:dyDescent="0.25">
      <c r="A11" s="11">
        <v>6</v>
      </c>
      <c r="B11" s="11"/>
      <c r="C11" s="11" t="s">
        <v>8</v>
      </c>
      <c r="D11" s="74">
        <f>SUM(D12:D17)</f>
        <v>20890.27</v>
      </c>
      <c r="E11" s="70">
        <f>SUM(E12:E16)</f>
        <v>32438.489999999998</v>
      </c>
      <c r="F11" s="70">
        <f>F12+F13+F15+F16</f>
        <v>32438.45</v>
      </c>
      <c r="G11" s="70">
        <f>G12+G13+G15+G16</f>
        <v>34707.270000000004</v>
      </c>
      <c r="H11" s="70">
        <f>H12+H13+H14+H15+H16</f>
        <v>32860</v>
      </c>
    </row>
    <row r="12" spans="1:8" ht="38.25" customHeight="1" x14ac:dyDescent="0.25">
      <c r="A12" s="11"/>
      <c r="B12" s="15">
        <v>63</v>
      </c>
      <c r="C12" s="15" t="s">
        <v>78</v>
      </c>
      <c r="D12" s="74">
        <v>3450.8</v>
      </c>
      <c r="E12" s="70">
        <v>6072.07</v>
      </c>
      <c r="F12" s="70">
        <v>4500</v>
      </c>
      <c r="G12" s="70">
        <v>6500</v>
      </c>
      <c r="H12" s="70">
        <v>4000</v>
      </c>
    </row>
    <row r="13" spans="1:8" x14ac:dyDescent="0.25">
      <c r="A13" s="12"/>
      <c r="B13" s="12">
        <v>64</v>
      </c>
      <c r="C13" s="12" t="s">
        <v>37</v>
      </c>
      <c r="D13" s="74">
        <v>0.01</v>
      </c>
      <c r="E13" s="70">
        <v>0.11</v>
      </c>
      <c r="F13" s="70"/>
      <c r="G13" s="70"/>
      <c r="H13" s="70"/>
    </row>
    <row r="14" spans="1:8" x14ac:dyDescent="0.25">
      <c r="A14" s="68"/>
      <c r="B14" s="68">
        <v>65</v>
      </c>
      <c r="C14" s="68" t="s">
        <v>79</v>
      </c>
      <c r="D14" s="82"/>
      <c r="E14" s="71"/>
      <c r="F14" s="71"/>
      <c r="G14" s="71"/>
      <c r="H14" s="71"/>
    </row>
    <row r="15" spans="1:8" x14ac:dyDescent="0.25">
      <c r="A15" s="69"/>
      <c r="B15" s="69"/>
      <c r="C15" s="69" t="s">
        <v>80</v>
      </c>
      <c r="D15" s="83">
        <v>68.209999999999994</v>
      </c>
      <c r="E15" s="72">
        <v>132.72</v>
      </c>
      <c r="F15" s="72">
        <v>100</v>
      </c>
      <c r="G15" s="72">
        <v>100</v>
      </c>
      <c r="H15" s="72">
        <v>100</v>
      </c>
    </row>
    <row r="16" spans="1:8" ht="25.5" x14ac:dyDescent="0.25">
      <c r="A16" s="12"/>
      <c r="B16" s="15">
        <v>67</v>
      </c>
      <c r="C16" s="15" t="s">
        <v>81</v>
      </c>
      <c r="D16" s="74">
        <v>17172.169999999998</v>
      </c>
      <c r="E16" s="70">
        <v>26233.59</v>
      </c>
      <c r="F16" s="70">
        <v>27838.45</v>
      </c>
      <c r="G16" s="70">
        <v>28107.27</v>
      </c>
      <c r="H16" s="70">
        <v>28760</v>
      </c>
    </row>
    <row r="17" spans="1:8" x14ac:dyDescent="0.25">
      <c r="A17" s="12"/>
      <c r="B17" s="15">
        <v>68</v>
      </c>
      <c r="C17" s="15" t="s">
        <v>120</v>
      </c>
      <c r="D17" s="74">
        <v>199.08</v>
      </c>
      <c r="E17" s="70"/>
      <c r="F17" s="70"/>
      <c r="G17" s="70"/>
      <c r="H17" s="70"/>
    </row>
    <row r="18" spans="1:8" ht="25.5" x14ac:dyDescent="0.25">
      <c r="A18" s="14">
        <v>7</v>
      </c>
      <c r="B18" s="14"/>
      <c r="C18" s="35" t="s">
        <v>9</v>
      </c>
      <c r="D18" s="74"/>
      <c r="E18" s="9"/>
      <c r="F18" s="70"/>
      <c r="G18" s="70"/>
      <c r="H18" s="70"/>
    </row>
    <row r="19" spans="1:8" ht="25.5" x14ac:dyDescent="0.25">
      <c r="A19" s="15"/>
      <c r="B19" s="15">
        <v>71</v>
      </c>
      <c r="C19" s="36" t="s">
        <v>10</v>
      </c>
      <c r="D19" s="74"/>
      <c r="E19" s="9"/>
      <c r="F19" s="70"/>
      <c r="G19" s="70"/>
      <c r="H19" s="80"/>
    </row>
    <row r="22" spans="1:8" ht="15.75" x14ac:dyDescent="0.25">
      <c r="A22" s="88" t="s">
        <v>47</v>
      </c>
      <c r="B22" s="108"/>
      <c r="C22" s="108"/>
      <c r="D22" s="108"/>
      <c r="E22" s="108"/>
      <c r="F22" s="108"/>
      <c r="G22" s="108"/>
      <c r="H22" s="108"/>
    </row>
    <row r="23" spans="1:8" ht="18" x14ac:dyDescent="0.25">
      <c r="A23" s="4"/>
      <c r="B23" s="4"/>
      <c r="C23" s="4"/>
      <c r="D23" s="4"/>
      <c r="E23" s="4"/>
      <c r="F23" s="4"/>
      <c r="G23" s="5"/>
      <c r="H23" s="5"/>
    </row>
    <row r="24" spans="1:8" ht="25.5" x14ac:dyDescent="0.25">
      <c r="A24" s="20" t="s">
        <v>6</v>
      </c>
      <c r="B24" s="19" t="s">
        <v>7</v>
      </c>
      <c r="C24" s="19" t="s">
        <v>11</v>
      </c>
      <c r="D24" s="19" t="s">
        <v>41</v>
      </c>
      <c r="E24" s="20" t="s">
        <v>42</v>
      </c>
      <c r="F24" s="20" t="s">
        <v>39</v>
      </c>
      <c r="G24" s="20" t="s">
        <v>3</v>
      </c>
      <c r="H24" s="20" t="s">
        <v>40</v>
      </c>
    </row>
    <row r="25" spans="1:8" x14ac:dyDescent="0.25">
      <c r="A25" s="39"/>
      <c r="B25" s="40"/>
      <c r="C25" s="41" t="s">
        <v>1</v>
      </c>
      <c r="D25" s="84">
        <f>D26+D31</f>
        <v>20688.03</v>
      </c>
      <c r="E25" s="73">
        <f>E26+E31</f>
        <v>32438.489999999998</v>
      </c>
      <c r="F25" s="73">
        <f>F26+F31</f>
        <v>32438.449999999997</v>
      </c>
      <c r="G25" s="73">
        <f>G26+G31</f>
        <v>34707.270000000004</v>
      </c>
      <c r="H25" s="73">
        <f>H26+H31</f>
        <v>32860</v>
      </c>
    </row>
    <row r="26" spans="1:8" ht="15.75" customHeight="1" x14ac:dyDescent="0.25">
      <c r="A26" s="11">
        <v>3</v>
      </c>
      <c r="B26" s="11"/>
      <c r="C26" s="11" t="s">
        <v>12</v>
      </c>
      <c r="D26" s="78">
        <f>D27+D29+D28</f>
        <v>15702.01</v>
      </c>
      <c r="E26" s="77">
        <f>SUM(E27:E29)</f>
        <v>25702.84</v>
      </c>
      <c r="F26" s="77">
        <f>F27+F28+F29</f>
        <v>28138.449999999997</v>
      </c>
      <c r="G26" s="77">
        <f>G27+G28+G29</f>
        <v>27207.27</v>
      </c>
      <c r="H26" s="77">
        <f>H27+H28+H29</f>
        <v>27860</v>
      </c>
    </row>
    <row r="27" spans="1:8" ht="15.75" customHeight="1" x14ac:dyDescent="0.25">
      <c r="A27" s="11"/>
      <c r="B27" s="15">
        <v>31</v>
      </c>
      <c r="C27" s="15" t="s">
        <v>13</v>
      </c>
      <c r="D27" s="74">
        <v>10681.98</v>
      </c>
      <c r="E27" s="70">
        <v>17376.73</v>
      </c>
      <c r="F27" s="70">
        <v>17311.05</v>
      </c>
      <c r="G27" s="70">
        <v>17657.27</v>
      </c>
      <c r="H27" s="70">
        <v>18010</v>
      </c>
    </row>
    <row r="28" spans="1:8" ht="15.75" customHeight="1" x14ac:dyDescent="0.25">
      <c r="A28" s="11"/>
      <c r="B28" s="15">
        <v>32</v>
      </c>
      <c r="C28" s="15" t="s">
        <v>26</v>
      </c>
      <c r="D28" s="74">
        <v>4590.99</v>
      </c>
      <c r="E28" s="70">
        <v>7994.29</v>
      </c>
      <c r="F28" s="70">
        <v>10347.4</v>
      </c>
      <c r="G28" s="70">
        <v>9050</v>
      </c>
      <c r="H28" s="70">
        <v>9350</v>
      </c>
    </row>
    <row r="29" spans="1:8" x14ac:dyDescent="0.25">
      <c r="A29" s="12"/>
      <c r="B29" s="15">
        <v>34</v>
      </c>
      <c r="C29" s="15" t="s">
        <v>82</v>
      </c>
      <c r="D29" s="74">
        <v>429.04</v>
      </c>
      <c r="E29" s="70">
        <v>331.82</v>
      </c>
      <c r="F29" s="70">
        <v>480</v>
      </c>
      <c r="G29" s="70">
        <v>500</v>
      </c>
      <c r="H29" s="70">
        <v>500</v>
      </c>
    </row>
    <row r="30" spans="1:8" x14ac:dyDescent="0.25">
      <c r="A30" s="12"/>
      <c r="B30" s="37" t="s">
        <v>36</v>
      </c>
      <c r="C30" s="13"/>
      <c r="D30" s="74"/>
      <c r="E30" s="9"/>
      <c r="F30" s="70"/>
      <c r="G30" s="70"/>
      <c r="H30" s="70"/>
    </row>
    <row r="31" spans="1:8" ht="25.5" x14ac:dyDescent="0.25">
      <c r="A31" s="14">
        <v>4</v>
      </c>
      <c r="B31" s="14"/>
      <c r="C31" s="35" t="s">
        <v>14</v>
      </c>
      <c r="D31" s="78">
        <f>D32+D33</f>
        <v>4986.0199999999995</v>
      </c>
      <c r="E31" s="77">
        <v>6735.65</v>
      </c>
      <c r="F31" s="77">
        <v>4300</v>
      </c>
      <c r="G31" s="77">
        <v>7500</v>
      </c>
      <c r="H31" s="77">
        <v>5000</v>
      </c>
    </row>
    <row r="32" spans="1:8" ht="25.5" x14ac:dyDescent="0.25">
      <c r="A32" s="15"/>
      <c r="B32" s="15">
        <v>41</v>
      </c>
      <c r="C32" s="36" t="s">
        <v>15</v>
      </c>
      <c r="D32" s="74">
        <v>3990.6</v>
      </c>
      <c r="E32" s="70">
        <v>0</v>
      </c>
      <c r="F32" s="70">
        <v>0</v>
      </c>
      <c r="G32" s="70">
        <v>0</v>
      </c>
      <c r="H32" s="80">
        <v>0</v>
      </c>
    </row>
    <row r="33" spans="1:8" ht="25.5" x14ac:dyDescent="0.25">
      <c r="A33" s="15"/>
      <c r="B33" s="15">
        <v>42</v>
      </c>
      <c r="C33" s="36" t="s">
        <v>35</v>
      </c>
      <c r="D33" s="74">
        <v>995.42</v>
      </c>
      <c r="E33" s="70">
        <v>6735.65</v>
      </c>
      <c r="F33" s="70">
        <v>4300</v>
      </c>
      <c r="G33" s="70">
        <v>7500</v>
      </c>
      <c r="H33" s="80">
        <v>5000</v>
      </c>
    </row>
  </sheetData>
  <mergeCells count="5">
    <mergeCell ref="A7:H7"/>
    <mergeCell ref="A22:H22"/>
    <mergeCell ref="A1:H1"/>
    <mergeCell ref="A3:H3"/>
    <mergeCell ref="A5:H5"/>
  </mergeCell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"/>
  <sheetViews>
    <sheetView topLeftCell="A22" workbookViewId="0">
      <selection activeCell="B31" sqref="B31"/>
    </sheetView>
  </sheetViews>
  <sheetFormatPr defaultRowHeight="15" x14ac:dyDescent="0.25"/>
  <cols>
    <col min="1" max="1" width="28" customWidth="1"/>
    <col min="2" max="3" width="20.140625" customWidth="1"/>
    <col min="4" max="4" width="19.5703125" customWidth="1"/>
    <col min="5" max="5" width="21.42578125" customWidth="1"/>
    <col min="6" max="6" width="22.5703125" customWidth="1"/>
  </cols>
  <sheetData>
    <row r="1" spans="1:6" ht="42" customHeight="1" x14ac:dyDescent="0.25">
      <c r="A1" s="88" t="s">
        <v>43</v>
      </c>
      <c r="B1" s="88"/>
      <c r="C1" s="88"/>
      <c r="D1" s="88"/>
      <c r="E1" s="88"/>
      <c r="F1" s="88"/>
    </row>
    <row r="2" spans="1:6" ht="18" customHeight="1" x14ac:dyDescent="0.25">
      <c r="A2" s="4"/>
      <c r="B2" s="4"/>
      <c r="C2" s="4"/>
      <c r="D2" s="4"/>
      <c r="E2" s="4"/>
      <c r="F2" s="4"/>
    </row>
    <row r="3" spans="1:6" ht="15.75" customHeight="1" x14ac:dyDescent="0.25">
      <c r="A3" s="88" t="s">
        <v>23</v>
      </c>
      <c r="B3" s="88"/>
      <c r="C3" s="88"/>
      <c r="D3" s="88"/>
      <c r="E3" s="88"/>
      <c r="F3" s="88"/>
    </row>
    <row r="4" spans="1:6" ht="18" x14ac:dyDescent="0.25">
      <c r="A4" s="4"/>
      <c r="B4" s="4"/>
      <c r="C4" s="4"/>
      <c r="D4" s="4"/>
      <c r="E4" s="5"/>
      <c r="F4" s="5"/>
    </row>
    <row r="5" spans="1:6" ht="18" customHeight="1" x14ac:dyDescent="0.25">
      <c r="A5" s="88" t="s">
        <v>5</v>
      </c>
      <c r="B5" s="88"/>
      <c r="C5" s="88"/>
      <c r="D5" s="88"/>
      <c r="E5" s="88"/>
      <c r="F5" s="88"/>
    </row>
    <row r="6" spans="1:6" ht="18" x14ac:dyDescent="0.25">
      <c r="A6" s="4"/>
      <c r="B6" s="4"/>
      <c r="C6" s="4"/>
      <c r="D6" s="4"/>
      <c r="E6" s="5"/>
      <c r="F6" s="5"/>
    </row>
    <row r="7" spans="1:6" ht="15.75" customHeight="1" x14ac:dyDescent="0.25">
      <c r="A7" s="88" t="s">
        <v>48</v>
      </c>
      <c r="B7" s="88"/>
      <c r="C7" s="88"/>
      <c r="D7" s="88"/>
      <c r="E7" s="88"/>
      <c r="F7" s="88"/>
    </row>
    <row r="8" spans="1:6" ht="18" x14ac:dyDescent="0.25">
      <c r="A8" s="4"/>
      <c r="B8" s="4"/>
      <c r="C8" s="4"/>
      <c r="D8" s="4"/>
      <c r="E8" s="5"/>
      <c r="F8" s="5"/>
    </row>
    <row r="9" spans="1:6" ht="25.5" x14ac:dyDescent="0.25">
      <c r="A9" s="20" t="s">
        <v>50</v>
      </c>
      <c r="B9" s="19" t="s">
        <v>41</v>
      </c>
      <c r="C9" s="20" t="s">
        <v>42</v>
      </c>
      <c r="D9" s="20" t="s">
        <v>39</v>
      </c>
      <c r="E9" s="20" t="s">
        <v>3</v>
      </c>
      <c r="F9" s="20" t="s">
        <v>40</v>
      </c>
    </row>
    <row r="10" spans="1:6" x14ac:dyDescent="0.25">
      <c r="A10" s="42" t="s">
        <v>0</v>
      </c>
      <c r="B10" s="84">
        <f>B11+B17+B20</f>
        <v>20890.25</v>
      </c>
      <c r="C10" s="73">
        <f>C11+C14+C17+C20</f>
        <v>32438.460000000003</v>
      </c>
      <c r="D10" s="73">
        <f>D11+D17+D20</f>
        <v>32438.45</v>
      </c>
      <c r="E10" s="73">
        <f>E11+E17+E20</f>
        <v>34707.270000000004</v>
      </c>
      <c r="F10" s="73">
        <f>F11+F17+F20</f>
        <v>32860</v>
      </c>
    </row>
    <row r="11" spans="1:6" ht="15.75" customHeight="1" x14ac:dyDescent="0.25">
      <c r="A11" s="11" t="s">
        <v>51</v>
      </c>
      <c r="B11" s="78">
        <v>17371.25</v>
      </c>
      <c r="C11" s="77">
        <v>26233.59</v>
      </c>
      <c r="D11" s="77">
        <v>27838.45</v>
      </c>
      <c r="E11" s="77">
        <v>28107.27</v>
      </c>
      <c r="F11" s="77">
        <v>28760</v>
      </c>
    </row>
    <row r="12" spans="1:6" x14ac:dyDescent="0.25">
      <c r="A12" s="13" t="s">
        <v>84</v>
      </c>
      <c r="B12" s="74">
        <v>17371.25</v>
      </c>
      <c r="C12" s="70">
        <v>26233.59</v>
      </c>
      <c r="D12" s="70">
        <v>27838.45</v>
      </c>
      <c r="E12" s="70">
        <v>28107.27</v>
      </c>
      <c r="F12" s="70">
        <v>28760</v>
      </c>
    </row>
    <row r="13" spans="1:6" x14ac:dyDescent="0.25">
      <c r="A13" s="37" t="s">
        <v>36</v>
      </c>
      <c r="B13" s="74"/>
      <c r="C13" s="9"/>
      <c r="D13" s="70"/>
      <c r="E13" s="70"/>
      <c r="F13" s="70"/>
    </row>
    <row r="14" spans="1:6" x14ac:dyDescent="0.25">
      <c r="A14" s="11" t="s">
        <v>54</v>
      </c>
      <c r="B14" s="74">
        <v>0</v>
      </c>
      <c r="C14" s="70">
        <v>0.11</v>
      </c>
      <c r="D14" s="70"/>
      <c r="E14" s="70"/>
      <c r="F14" s="70"/>
    </row>
    <row r="15" spans="1:6" x14ac:dyDescent="0.25">
      <c r="A15" s="13" t="s">
        <v>85</v>
      </c>
      <c r="B15" s="74">
        <v>0</v>
      </c>
      <c r="C15" s="70">
        <v>0.11</v>
      </c>
      <c r="D15" s="70"/>
      <c r="E15" s="70"/>
      <c r="F15" s="70"/>
    </row>
    <row r="16" spans="1:6" x14ac:dyDescent="0.25">
      <c r="A16" s="35" t="s">
        <v>36</v>
      </c>
      <c r="B16" s="74"/>
      <c r="C16" s="9"/>
      <c r="D16" s="70"/>
      <c r="E16" s="70"/>
      <c r="F16" s="70"/>
    </row>
    <row r="17" spans="1:6" ht="25.5" x14ac:dyDescent="0.25">
      <c r="A17" s="11" t="s">
        <v>83</v>
      </c>
      <c r="B17" s="78">
        <v>68.209999999999994</v>
      </c>
      <c r="C17" s="77">
        <v>132.72</v>
      </c>
      <c r="D17" s="77">
        <v>100</v>
      </c>
      <c r="E17" s="77">
        <v>100</v>
      </c>
      <c r="F17" s="77">
        <v>100</v>
      </c>
    </row>
    <row r="18" spans="1:6" x14ac:dyDescent="0.25">
      <c r="A18" s="13" t="s">
        <v>86</v>
      </c>
      <c r="B18" s="74">
        <v>68.209999999999994</v>
      </c>
      <c r="C18" s="70">
        <v>132.72</v>
      </c>
      <c r="D18" s="70">
        <v>100</v>
      </c>
      <c r="E18" s="70">
        <v>100</v>
      </c>
      <c r="F18" s="70">
        <v>100</v>
      </c>
    </row>
    <row r="19" spans="1:6" ht="15.75" customHeight="1" x14ac:dyDescent="0.25">
      <c r="A19" s="37" t="s">
        <v>36</v>
      </c>
      <c r="B19" s="74"/>
      <c r="C19" s="70"/>
      <c r="D19" s="70"/>
      <c r="E19" s="70"/>
      <c r="F19" s="70"/>
    </row>
    <row r="20" spans="1:6" x14ac:dyDescent="0.25">
      <c r="A20" s="11" t="s">
        <v>88</v>
      </c>
      <c r="B20" s="78">
        <v>3450.79</v>
      </c>
      <c r="C20" s="77">
        <v>6072.04</v>
      </c>
      <c r="D20" s="77">
        <v>4500</v>
      </c>
      <c r="E20" s="77">
        <v>6500</v>
      </c>
      <c r="F20" s="77">
        <v>4000</v>
      </c>
    </row>
    <row r="21" spans="1:6" ht="21.75" customHeight="1" x14ac:dyDescent="0.25">
      <c r="A21" s="13" t="s">
        <v>87</v>
      </c>
      <c r="B21" s="74">
        <v>3450.79</v>
      </c>
      <c r="C21" s="70">
        <v>6072.04</v>
      </c>
      <c r="D21" s="70">
        <v>4500</v>
      </c>
      <c r="E21" s="70">
        <v>6500</v>
      </c>
      <c r="F21" s="70">
        <v>4000</v>
      </c>
    </row>
    <row r="22" spans="1:6" x14ac:dyDescent="0.25">
      <c r="A22" s="35" t="s">
        <v>36</v>
      </c>
      <c r="B22" s="74"/>
      <c r="C22" s="9"/>
      <c r="D22" s="9"/>
      <c r="E22" s="9"/>
      <c r="F22" s="9"/>
    </row>
    <row r="25" spans="1:6" ht="15.75" customHeight="1" x14ac:dyDescent="0.25">
      <c r="A25" s="88" t="s">
        <v>49</v>
      </c>
      <c r="B25" s="88"/>
      <c r="C25" s="88"/>
      <c r="D25" s="88"/>
      <c r="E25" s="88"/>
      <c r="F25" s="88"/>
    </row>
    <row r="26" spans="1:6" ht="15.75" customHeight="1" x14ac:dyDescent="0.25">
      <c r="A26" s="4"/>
      <c r="B26" s="4"/>
      <c r="C26" s="4"/>
      <c r="D26" s="4"/>
      <c r="E26" s="5"/>
      <c r="F26" s="5"/>
    </row>
    <row r="27" spans="1:6" ht="25.5" x14ac:dyDescent="0.25">
      <c r="A27" s="20" t="s">
        <v>50</v>
      </c>
      <c r="B27" s="19" t="s">
        <v>41</v>
      </c>
      <c r="C27" s="20" t="s">
        <v>42</v>
      </c>
      <c r="D27" s="20" t="s">
        <v>39</v>
      </c>
      <c r="E27" s="20" t="s">
        <v>3</v>
      </c>
      <c r="F27" s="20" t="s">
        <v>40</v>
      </c>
    </row>
    <row r="28" spans="1:6" x14ac:dyDescent="0.25">
      <c r="A28" s="42" t="s">
        <v>1</v>
      </c>
      <c r="B28" s="84">
        <f>B29+B35+B32</f>
        <v>20688.03</v>
      </c>
      <c r="C28" s="73">
        <f>C29+C32+C35</f>
        <v>32438.49</v>
      </c>
      <c r="D28" s="73">
        <f>D29+D32+D35</f>
        <v>32438.45</v>
      </c>
      <c r="E28" s="73">
        <f>E29+E32+E35</f>
        <v>34707.270000000004</v>
      </c>
      <c r="F28" s="85">
        <f>F29+F32+F35</f>
        <v>32860</v>
      </c>
    </row>
    <row r="29" spans="1:6" x14ac:dyDescent="0.25">
      <c r="A29" s="11" t="s">
        <v>51</v>
      </c>
      <c r="B29" s="78">
        <v>17172.169999999998</v>
      </c>
      <c r="C29" s="77">
        <v>26233.59</v>
      </c>
      <c r="D29" s="77">
        <v>27838.45</v>
      </c>
      <c r="E29" s="77">
        <v>27107.27</v>
      </c>
      <c r="F29" s="77">
        <v>27760</v>
      </c>
    </row>
    <row r="30" spans="1:6" x14ac:dyDescent="0.25">
      <c r="A30" s="13" t="s">
        <v>53</v>
      </c>
      <c r="B30" s="74">
        <v>17172.169999999998</v>
      </c>
      <c r="C30" s="70">
        <v>26233.59</v>
      </c>
      <c r="D30" s="70">
        <v>27838.45</v>
      </c>
      <c r="E30" s="70">
        <v>27107.27</v>
      </c>
      <c r="F30" s="70">
        <v>27760</v>
      </c>
    </row>
    <row r="31" spans="1:6" x14ac:dyDescent="0.25">
      <c r="A31" s="37" t="s">
        <v>36</v>
      </c>
      <c r="B31" s="74"/>
      <c r="C31" s="9"/>
      <c r="D31" s="70"/>
      <c r="E31" s="70"/>
      <c r="F31" s="70"/>
    </row>
    <row r="32" spans="1:6" ht="25.5" x14ac:dyDescent="0.25">
      <c r="A32" s="11" t="s">
        <v>83</v>
      </c>
      <c r="B32" s="78">
        <v>67.06</v>
      </c>
      <c r="C32" s="77">
        <v>132.86000000000001</v>
      </c>
      <c r="D32" s="77">
        <v>100</v>
      </c>
      <c r="E32" s="77">
        <v>100</v>
      </c>
      <c r="F32" s="77">
        <v>100</v>
      </c>
    </row>
    <row r="33" spans="1:6" x14ac:dyDescent="0.25">
      <c r="A33" s="13" t="s">
        <v>86</v>
      </c>
      <c r="B33" s="74">
        <v>67.06</v>
      </c>
      <c r="C33" s="70">
        <v>132.86000000000001</v>
      </c>
      <c r="D33" s="70">
        <v>100</v>
      </c>
      <c r="E33" s="70">
        <v>100</v>
      </c>
      <c r="F33" s="70">
        <v>100</v>
      </c>
    </row>
    <row r="34" spans="1:6" x14ac:dyDescent="0.25">
      <c r="A34" s="35" t="s">
        <v>36</v>
      </c>
      <c r="B34" s="74"/>
      <c r="C34" s="9"/>
      <c r="D34" s="70"/>
      <c r="E34" s="70"/>
      <c r="F34" s="70"/>
    </row>
    <row r="35" spans="1:6" x14ac:dyDescent="0.25">
      <c r="A35" s="11" t="s">
        <v>88</v>
      </c>
      <c r="B35" s="78">
        <v>3448.8</v>
      </c>
      <c r="C35" s="77">
        <v>6072.04</v>
      </c>
      <c r="D35" s="77">
        <v>4500</v>
      </c>
      <c r="E35" s="77">
        <v>7500</v>
      </c>
      <c r="F35" s="77">
        <v>5000</v>
      </c>
    </row>
    <row r="36" spans="1:6" x14ac:dyDescent="0.25">
      <c r="A36" s="13" t="s">
        <v>87</v>
      </c>
      <c r="B36" s="74">
        <v>3448.8</v>
      </c>
      <c r="C36" s="70">
        <v>6072.04</v>
      </c>
      <c r="D36" s="70">
        <v>4500</v>
      </c>
      <c r="E36" s="70">
        <v>7500</v>
      </c>
      <c r="F36" s="70">
        <v>5000</v>
      </c>
    </row>
    <row r="37" spans="1:6" x14ac:dyDescent="0.25">
      <c r="A37" s="35" t="s">
        <v>36</v>
      </c>
      <c r="B37" s="74"/>
      <c r="C37" s="9"/>
      <c r="D37" s="70"/>
      <c r="E37" s="70"/>
      <c r="F37" s="70"/>
    </row>
  </sheetData>
  <mergeCells count="5">
    <mergeCell ref="A25:F25"/>
    <mergeCell ref="A1:F1"/>
    <mergeCell ref="A3:F3"/>
    <mergeCell ref="A5:F5"/>
    <mergeCell ref="A7:F7"/>
  </mergeCells>
  <pageMargins left="0.7" right="0.7" top="0.75" bottom="0.75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5"/>
  <sheetViews>
    <sheetView tabSelected="1" workbookViewId="0">
      <selection activeCell="F14" sqref="F14"/>
    </sheetView>
  </sheetViews>
  <sheetFormatPr defaultRowHeight="15" x14ac:dyDescent="0.25"/>
  <cols>
    <col min="1" max="1" width="37.7109375" customWidth="1"/>
    <col min="2" max="6" width="25.28515625" customWidth="1"/>
  </cols>
  <sheetData>
    <row r="1" spans="1:6" ht="42" customHeight="1" x14ac:dyDescent="0.25">
      <c r="A1" s="88" t="s">
        <v>43</v>
      </c>
      <c r="B1" s="88"/>
      <c r="C1" s="88"/>
      <c r="D1" s="88"/>
      <c r="E1" s="88"/>
      <c r="F1" s="88"/>
    </row>
    <row r="2" spans="1:6" ht="18" customHeight="1" x14ac:dyDescent="0.25">
      <c r="A2" s="4"/>
      <c r="B2" s="4"/>
      <c r="C2" s="4"/>
      <c r="D2" s="4"/>
      <c r="E2" s="4"/>
      <c r="F2" s="4"/>
    </row>
    <row r="3" spans="1:6" ht="15.75" x14ac:dyDescent="0.25">
      <c r="A3" s="88" t="s">
        <v>23</v>
      </c>
      <c r="B3" s="88"/>
      <c r="C3" s="88"/>
      <c r="D3" s="88"/>
      <c r="E3" s="89"/>
      <c r="F3" s="89"/>
    </row>
    <row r="4" spans="1:6" ht="18" x14ac:dyDescent="0.25">
      <c r="A4" s="4"/>
      <c r="B4" s="4"/>
      <c r="C4" s="4"/>
      <c r="D4" s="4"/>
      <c r="E4" s="5"/>
      <c r="F4" s="5"/>
    </row>
    <row r="5" spans="1:6" ht="18" customHeight="1" x14ac:dyDescent="0.25">
      <c r="A5" s="88" t="s">
        <v>5</v>
      </c>
      <c r="B5" s="90"/>
      <c r="C5" s="90"/>
      <c r="D5" s="90"/>
      <c r="E5" s="90"/>
      <c r="F5" s="90"/>
    </row>
    <row r="6" spans="1:6" ht="18" x14ac:dyDescent="0.25">
      <c r="A6" s="4"/>
      <c r="B6" s="4"/>
      <c r="C6" s="4"/>
      <c r="D6" s="4"/>
      <c r="E6" s="5"/>
      <c r="F6" s="5"/>
    </row>
    <row r="7" spans="1:6" ht="15.75" x14ac:dyDescent="0.25">
      <c r="A7" s="88" t="s">
        <v>16</v>
      </c>
      <c r="B7" s="108"/>
      <c r="C7" s="108"/>
      <c r="D7" s="108"/>
      <c r="E7" s="108"/>
      <c r="F7" s="108"/>
    </row>
    <row r="8" spans="1:6" ht="18" x14ac:dyDescent="0.25">
      <c r="A8" s="4"/>
      <c r="B8" s="4"/>
      <c r="C8" s="4"/>
      <c r="D8" s="4"/>
      <c r="E8" s="5"/>
      <c r="F8" s="5"/>
    </row>
    <row r="9" spans="1:6" ht="25.5" x14ac:dyDescent="0.25">
      <c r="A9" s="20" t="s">
        <v>50</v>
      </c>
      <c r="B9" s="19" t="s">
        <v>41</v>
      </c>
      <c r="C9" s="20" t="s">
        <v>42</v>
      </c>
      <c r="D9" s="20" t="s">
        <v>39</v>
      </c>
      <c r="E9" s="20" t="s">
        <v>3</v>
      </c>
      <c r="F9" s="20" t="s">
        <v>40</v>
      </c>
    </row>
    <row r="10" spans="1:6" ht="15.75" customHeight="1" x14ac:dyDescent="0.25">
      <c r="A10" s="11" t="s">
        <v>1</v>
      </c>
      <c r="B10" s="74">
        <v>20688.03</v>
      </c>
      <c r="C10" s="70">
        <v>32438.49</v>
      </c>
      <c r="D10" s="70">
        <v>32438.45</v>
      </c>
      <c r="E10" s="70">
        <v>34707.269999999997</v>
      </c>
      <c r="F10" s="70">
        <v>32860</v>
      </c>
    </row>
    <row r="11" spans="1:6" ht="15.75" customHeight="1" x14ac:dyDescent="0.25">
      <c r="A11" s="11" t="s">
        <v>89</v>
      </c>
      <c r="B11" s="74">
        <v>20688.03</v>
      </c>
      <c r="C11" s="70">
        <v>32438.49</v>
      </c>
      <c r="D11" s="70">
        <v>32438.45</v>
      </c>
      <c r="E11" s="70">
        <v>34707.269999999997</v>
      </c>
      <c r="F11" s="70">
        <v>32860</v>
      </c>
    </row>
    <row r="12" spans="1:6" x14ac:dyDescent="0.25">
      <c r="A12" s="17" t="s">
        <v>90</v>
      </c>
      <c r="B12" s="74">
        <v>20688.03</v>
      </c>
      <c r="C12" s="70">
        <v>32438.49</v>
      </c>
      <c r="D12" s="70">
        <v>32438.45</v>
      </c>
      <c r="E12" s="70">
        <v>34707.269999999997</v>
      </c>
      <c r="F12" s="70">
        <v>32860</v>
      </c>
    </row>
    <row r="13" spans="1:6" x14ac:dyDescent="0.25">
      <c r="A13" s="16" t="s">
        <v>17</v>
      </c>
      <c r="B13" s="8"/>
      <c r="C13" s="9"/>
      <c r="D13" s="9"/>
      <c r="E13" s="9"/>
      <c r="F13" s="9"/>
    </row>
    <row r="14" spans="1:6" x14ac:dyDescent="0.25">
      <c r="A14" s="11" t="s">
        <v>18</v>
      </c>
      <c r="B14" s="8"/>
      <c r="C14" s="9"/>
      <c r="D14" s="9"/>
      <c r="E14" s="9"/>
      <c r="F14" s="10"/>
    </row>
    <row r="15" spans="1:6" ht="25.5" x14ac:dyDescent="0.25">
      <c r="A15" s="18" t="s">
        <v>19</v>
      </c>
      <c r="B15" s="8"/>
      <c r="C15" s="9"/>
      <c r="D15" s="9"/>
      <c r="E15" s="9"/>
      <c r="F15" s="10"/>
    </row>
  </sheetData>
  <mergeCells count="4">
    <mergeCell ref="A1:F1"/>
    <mergeCell ref="A3:F3"/>
    <mergeCell ref="A5:F5"/>
    <mergeCell ref="A7:F7"/>
  </mergeCells>
  <pageMargins left="0.7" right="0.7" top="0.75" bottom="0.75" header="0.3" footer="0.3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4"/>
  <sheetViews>
    <sheetView workbookViewId="0">
      <selection activeCell="D21" sqref="D21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8" width="25.28515625" customWidth="1"/>
  </cols>
  <sheetData>
    <row r="1" spans="1:8" ht="42" customHeight="1" x14ac:dyDescent="0.25">
      <c r="A1" s="88" t="s">
        <v>43</v>
      </c>
      <c r="B1" s="88"/>
      <c r="C1" s="88"/>
      <c r="D1" s="88"/>
      <c r="E1" s="88"/>
      <c r="F1" s="88"/>
      <c r="G1" s="88"/>
      <c r="H1" s="88"/>
    </row>
    <row r="2" spans="1:8" ht="18" customHeight="1" x14ac:dyDescent="0.25">
      <c r="A2" s="4"/>
      <c r="B2" s="4"/>
      <c r="C2" s="4"/>
      <c r="D2" s="4"/>
      <c r="E2" s="4"/>
      <c r="F2" s="4"/>
      <c r="G2" s="4"/>
      <c r="H2" s="4"/>
    </row>
    <row r="3" spans="1:8" ht="15.75" customHeight="1" x14ac:dyDescent="0.25">
      <c r="A3" s="88" t="s">
        <v>23</v>
      </c>
      <c r="B3" s="88"/>
      <c r="C3" s="88"/>
      <c r="D3" s="88"/>
      <c r="E3" s="88"/>
      <c r="F3" s="88"/>
      <c r="G3" s="88"/>
      <c r="H3" s="88"/>
    </row>
    <row r="4" spans="1:8" ht="18" x14ac:dyDescent="0.25">
      <c r="A4" s="4"/>
      <c r="B4" s="4"/>
      <c r="C4" s="4"/>
      <c r="D4" s="4"/>
      <c r="E4" s="4"/>
      <c r="F4" s="4"/>
      <c r="G4" s="5"/>
      <c r="H4" s="5"/>
    </row>
    <row r="5" spans="1:8" ht="18" customHeight="1" x14ac:dyDescent="0.25">
      <c r="A5" s="88" t="s">
        <v>56</v>
      </c>
      <c r="B5" s="88"/>
      <c r="C5" s="88"/>
      <c r="D5" s="88"/>
      <c r="E5" s="88"/>
      <c r="F5" s="88"/>
      <c r="G5" s="88"/>
      <c r="H5" s="88"/>
    </row>
    <row r="6" spans="1:8" ht="18" x14ac:dyDescent="0.25">
      <c r="A6" s="4"/>
      <c r="B6" s="4"/>
      <c r="C6" s="4"/>
      <c r="D6" s="4"/>
      <c r="E6" s="4"/>
      <c r="F6" s="4"/>
      <c r="G6" s="5"/>
      <c r="H6" s="5"/>
    </row>
    <row r="7" spans="1:8" ht="25.5" x14ac:dyDescent="0.25">
      <c r="A7" s="20" t="s">
        <v>6</v>
      </c>
      <c r="B7" s="19" t="s">
        <v>7</v>
      </c>
      <c r="C7" s="19" t="s">
        <v>38</v>
      </c>
      <c r="D7" s="19" t="s">
        <v>41</v>
      </c>
      <c r="E7" s="20" t="s">
        <v>42</v>
      </c>
      <c r="F7" s="20" t="s">
        <v>39</v>
      </c>
      <c r="G7" s="20" t="s">
        <v>3</v>
      </c>
      <c r="H7" s="20" t="s">
        <v>40</v>
      </c>
    </row>
    <row r="8" spans="1:8" x14ac:dyDescent="0.25">
      <c r="A8" s="39"/>
      <c r="B8" s="40"/>
      <c r="C8" s="41" t="s">
        <v>58</v>
      </c>
      <c r="D8" s="40"/>
      <c r="E8" s="39"/>
      <c r="F8" s="39"/>
      <c r="G8" s="39"/>
      <c r="H8" s="39"/>
    </row>
    <row r="9" spans="1:8" ht="25.5" x14ac:dyDescent="0.25">
      <c r="A9" s="11">
        <v>8</v>
      </c>
      <c r="B9" s="11"/>
      <c r="C9" s="11" t="s">
        <v>20</v>
      </c>
      <c r="D9" s="8"/>
      <c r="E9" s="9"/>
      <c r="F9" s="9"/>
      <c r="G9" s="9"/>
      <c r="H9" s="9"/>
    </row>
    <row r="10" spans="1:8" x14ac:dyDescent="0.25">
      <c r="A10" s="11"/>
      <c r="B10" s="15">
        <v>84</v>
      </c>
      <c r="C10" s="15" t="s">
        <v>27</v>
      </c>
      <c r="D10" s="8"/>
      <c r="E10" s="9"/>
      <c r="F10" s="9"/>
      <c r="G10" s="9"/>
      <c r="H10" s="9"/>
    </row>
    <row r="11" spans="1:8" x14ac:dyDescent="0.25">
      <c r="A11" s="11"/>
      <c r="B11" s="15"/>
      <c r="C11" s="43"/>
      <c r="D11" s="8"/>
      <c r="E11" s="9"/>
      <c r="F11" s="9"/>
      <c r="G11" s="9"/>
      <c r="H11" s="9"/>
    </row>
    <row r="12" spans="1:8" x14ac:dyDescent="0.25">
      <c r="A12" s="11"/>
      <c r="B12" s="15"/>
      <c r="C12" s="41" t="s">
        <v>59</v>
      </c>
      <c r="D12" s="8"/>
      <c r="E12" s="9"/>
      <c r="F12" s="9"/>
      <c r="G12" s="9"/>
      <c r="H12" s="9"/>
    </row>
    <row r="13" spans="1:8" ht="25.5" x14ac:dyDescent="0.25">
      <c r="A13" s="14">
        <v>5</v>
      </c>
      <c r="B13" s="14"/>
      <c r="C13" s="35" t="s">
        <v>21</v>
      </c>
      <c r="D13" s="8"/>
      <c r="E13" s="9"/>
      <c r="F13" s="9"/>
      <c r="G13" s="9"/>
      <c r="H13" s="9"/>
    </row>
    <row r="14" spans="1:8" ht="25.5" x14ac:dyDescent="0.25">
      <c r="A14" s="15"/>
      <c r="B14" s="15">
        <v>54</v>
      </c>
      <c r="C14" s="36" t="s">
        <v>28</v>
      </c>
      <c r="D14" s="8"/>
      <c r="E14" s="9"/>
      <c r="F14" s="9"/>
      <c r="G14" s="9"/>
      <c r="H14" s="10"/>
    </row>
  </sheetData>
  <mergeCells count="3">
    <mergeCell ref="A1:H1"/>
    <mergeCell ref="A3:H3"/>
    <mergeCell ref="A5:H5"/>
  </mergeCells>
  <pageMargins left="0.7" right="0.7" top="0.75" bottom="0.75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7"/>
  <sheetViews>
    <sheetView workbookViewId="0">
      <selection activeCell="A8" sqref="A8"/>
    </sheetView>
  </sheetViews>
  <sheetFormatPr defaultRowHeight="15" x14ac:dyDescent="0.25"/>
  <cols>
    <col min="1" max="6" width="25.28515625" customWidth="1"/>
  </cols>
  <sheetData>
    <row r="1" spans="1:6" ht="42" customHeight="1" x14ac:dyDescent="0.25">
      <c r="A1" s="88" t="s">
        <v>43</v>
      </c>
      <c r="B1" s="88"/>
      <c r="C1" s="88"/>
      <c r="D1" s="88"/>
      <c r="E1" s="88"/>
      <c r="F1" s="88"/>
    </row>
    <row r="2" spans="1:6" ht="18" customHeight="1" x14ac:dyDescent="0.25">
      <c r="A2" s="4"/>
      <c r="B2" s="4"/>
      <c r="C2" s="4"/>
      <c r="D2" s="4"/>
      <c r="E2" s="4"/>
      <c r="F2" s="4"/>
    </row>
    <row r="3" spans="1:6" ht="15.75" customHeight="1" x14ac:dyDescent="0.25">
      <c r="A3" s="88" t="s">
        <v>23</v>
      </c>
      <c r="B3" s="88"/>
      <c r="C3" s="88"/>
      <c r="D3" s="88"/>
      <c r="E3" s="88"/>
      <c r="F3" s="88"/>
    </row>
    <row r="4" spans="1:6" ht="18" x14ac:dyDescent="0.25">
      <c r="A4" s="4"/>
      <c r="B4" s="4"/>
      <c r="C4" s="4"/>
      <c r="D4" s="4"/>
      <c r="E4" s="5"/>
      <c r="F4" s="5"/>
    </row>
    <row r="5" spans="1:6" ht="18" customHeight="1" x14ac:dyDescent="0.25">
      <c r="A5" s="88" t="s">
        <v>57</v>
      </c>
      <c r="B5" s="88"/>
      <c r="C5" s="88"/>
      <c r="D5" s="88"/>
      <c r="E5" s="88"/>
      <c r="F5" s="88"/>
    </row>
    <row r="6" spans="1:6" ht="18" x14ac:dyDescent="0.25">
      <c r="A6" s="4"/>
      <c r="B6" s="4"/>
      <c r="C6" s="4"/>
      <c r="D6" s="4"/>
      <c r="E6" s="5"/>
      <c r="F6" s="5"/>
    </row>
    <row r="7" spans="1:6" ht="25.5" x14ac:dyDescent="0.25">
      <c r="A7" s="20" t="s">
        <v>50</v>
      </c>
      <c r="B7" s="19" t="s">
        <v>41</v>
      </c>
      <c r="C7" s="20" t="s">
        <v>42</v>
      </c>
      <c r="D7" s="20" t="s">
        <v>39</v>
      </c>
      <c r="E7" s="20" t="s">
        <v>3</v>
      </c>
      <c r="F7" s="20" t="s">
        <v>40</v>
      </c>
    </row>
    <row r="8" spans="1:6" x14ac:dyDescent="0.25">
      <c r="A8" s="42" t="s">
        <v>58</v>
      </c>
      <c r="B8" s="40"/>
      <c r="C8" s="39"/>
      <c r="D8" s="39"/>
      <c r="E8" s="39"/>
      <c r="F8" s="39"/>
    </row>
    <row r="9" spans="1:6" ht="25.5" x14ac:dyDescent="0.25">
      <c r="A9" s="11" t="s">
        <v>60</v>
      </c>
      <c r="B9" s="8"/>
      <c r="C9" s="9"/>
      <c r="D9" s="9"/>
      <c r="E9" s="9"/>
      <c r="F9" s="9"/>
    </row>
    <row r="10" spans="1:6" ht="25.5" x14ac:dyDescent="0.25">
      <c r="A10" s="17" t="s">
        <v>67</v>
      </c>
      <c r="B10" s="8"/>
      <c r="C10" s="9"/>
      <c r="D10" s="9"/>
      <c r="E10" s="9"/>
      <c r="F10" s="9"/>
    </row>
    <row r="11" spans="1:6" x14ac:dyDescent="0.25">
      <c r="A11" s="17" t="s">
        <v>36</v>
      </c>
      <c r="B11" s="8"/>
      <c r="C11" s="9"/>
      <c r="D11" s="9"/>
      <c r="E11" s="9"/>
      <c r="F11" s="9"/>
    </row>
    <row r="12" spans="1:6" x14ac:dyDescent="0.25">
      <c r="A12" s="17"/>
      <c r="B12" s="8"/>
      <c r="C12" s="9"/>
      <c r="D12" s="9"/>
      <c r="E12" s="9"/>
      <c r="F12" s="9"/>
    </row>
    <row r="13" spans="1:6" x14ac:dyDescent="0.25">
      <c r="A13" s="42" t="s">
        <v>59</v>
      </c>
      <c r="B13" s="8"/>
      <c r="C13" s="9"/>
      <c r="D13" s="9"/>
      <c r="E13" s="9"/>
      <c r="F13" s="9"/>
    </row>
    <row r="14" spans="1:6" x14ac:dyDescent="0.25">
      <c r="A14" s="11" t="s">
        <v>51</v>
      </c>
      <c r="B14" s="8"/>
      <c r="C14" s="9"/>
      <c r="D14" s="9"/>
      <c r="E14" s="9"/>
      <c r="F14" s="9"/>
    </row>
    <row r="15" spans="1:6" x14ac:dyDescent="0.25">
      <c r="A15" s="13" t="s">
        <v>52</v>
      </c>
      <c r="B15" s="8"/>
      <c r="C15" s="9"/>
      <c r="D15" s="9"/>
      <c r="E15" s="9"/>
      <c r="F15" s="10"/>
    </row>
    <row r="16" spans="1:6" x14ac:dyDescent="0.25">
      <c r="A16" s="11" t="s">
        <v>54</v>
      </c>
      <c r="B16" s="8"/>
      <c r="C16" s="9"/>
      <c r="D16" s="9"/>
      <c r="E16" s="9"/>
      <c r="F16" s="10"/>
    </row>
    <row r="17" spans="1:6" x14ac:dyDescent="0.25">
      <c r="A17" s="13" t="s">
        <v>55</v>
      </c>
      <c r="B17" s="8"/>
      <c r="C17" s="9"/>
      <c r="D17" s="9"/>
      <c r="E17" s="9"/>
      <c r="F17" s="10"/>
    </row>
  </sheetData>
  <mergeCells count="3">
    <mergeCell ref="A1:F1"/>
    <mergeCell ref="A3:F3"/>
    <mergeCell ref="A5:F5"/>
  </mergeCells>
  <pageMargins left="0.7" right="0.7" top="0.75" bottom="0.75" header="0.3" footer="0.3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53"/>
  <sheetViews>
    <sheetView topLeftCell="A4" workbookViewId="0">
      <selection activeCell="E16" sqref="E16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6.5703125" customWidth="1"/>
    <col min="4" max="4" width="30" customWidth="1"/>
    <col min="5" max="5" width="17.42578125" customWidth="1"/>
    <col min="6" max="6" width="16.5703125" customWidth="1"/>
    <col min="7" max="8" width="16.28515625" customWidth="1"/>
    <col min="9" max="9" width="18.7109375" customWidth="1"/>
  </cols>
  <sheetData>
    <row r="1" spans="1:9" ht="42" customHeight="1" x14ac:dyDescent="0.25">
      <c r="A1" s="88" t="s">
        <v>43</v>
      </c>
      <c r="B1" s="88"/>
      <c r="C1" s="88"/>
      <c r="D1" s="88"/>
      <c r="E1" s="88"/>
      <c r="F1" s="88"/>
      <c r="G1" s="88"/>
      <c r="H1" s="88"/>
      <c r="I1" s="88"/>
    </row>
    <row r="2" spans="1:9" ht="18" x14ac:dyDescent="0.25">
      <c r="A2" s="4"/>
      <c r="B2" s="4"/>
      <c r="C2" s="4"/>
      <c r="D2" s="4"/>
      <c r="E2" s="4"/>
      <c r="F2" s="4"/>
      <c r="G2" s="4"/>
      <c r="H2" s="5"/>
      <c r="I2" s="5"/>
    </row>
    <row r="3" spans="1:9" ht="18" customHeight="1" x14ac:dyDescent="0.25">
      <c r="A3" s="88" t="s">
        <v>22</v>
      </c>
      <c r="B3" s="90"/>
      <c r="C3" s="90"/>
      <c r="D3" s="90"/>
      <c r="E3" s="90"/>
      <c r="F3" s="90"/>
      <c r="G3" s="90"/>
      <c r="H3" s="90"/>
      <c r="I3" s="90"/>
    </row>
    <row r="4" spans="1:9" ht="18" x14ac:dyDescent="0.25">
      <c r="A4" s="4"/>
      <c r="B4" s="4"/>
      <c r="C4" s="4"/>
      <c r="D4" s="4"/>
      <c r="E4" s="79" t="s">
        <v>97</v>
      </c>
      <c r="F4" s="4"/>
      <c r="G4" s="4"/>
      <c r="H4" s="5"/>
      <c r="I4" s="5"/>
    </row>
    <row r="5" spans="1:9" ht="40.5" customHeight="1" x14ac:dyDescent="0.25">
      <c r="A5" s="118" t="s">
        <v>24</v>
      </c>
      <c r="B5" s="119"/>
      <c r="C5" s="120"/>
      <c r="D5" s="19" t="s">
        <v>25</v>
      </c>
      <c r="E5" s="19" t="s">
        <v>41</v>
      </c>
      <c r="F5" s="20" t="s">
        <v>42</v>
      </c>
      <c r="G5" s="20" t="s">
        <v>39</v>
      </c>
      <c r="H5" s="20" t="s">
        <v>3</v>
      </c>
      <c r="I5" s="20" t="s">
        <v>40</v>
      </c>
    </row>
    <row r="6" spans="1:9" ht="15.75" customHeight="1" x14ac:dyDescent="0.25">
      <c r="A6" s="112" t="s">
        <v>29</v>
      </c>
      <c r="B6" s="113"/>
      <c r="C6" s="114"/>
      <c r="D6" s="25" t="s">
        <v>31</v>
      </c>
      <c r="E6" s="74"/>
      <c r="F6" s="70"/>
      <c r="G6" s="70"/>
      <c r="H6" s="9">
        <f ca="1">H6:H44</f>
        <v>0</v>
      </c>
      <c r="I6" s="9"/>
    </row>
    <row r="7" spans="1:9" ht="15.75" customHeight="1" x14ac:dyDescent="0.25">
      <c r="A7" s="112" t="s">
        <v>30</v>
      </c>
      <c r="B7" s="113"/>
      <c r="C7" s="114"/>
      <c r="D7" s="25" t="s">
        <v>32</v>
      </c>
      <c r="E7" s="74"/>
      <c r="F7" s="70"/>
      <c r="G7" s="70"/>
      <c r="H7" s="9"/>
      <c r="I7" s="9"/>
    </row>
    <row r="8" spans="1:9" ht="25.5" x14ac:dyDescent="0.25">
      <c r="A8" s="112" t="s">
        <v>91</v>
      </c>
      <c r="B8" s="113"/>
      <c r="C8" s="114"/>
      <c r="D8" s="25" t="s">
        <v>92</v>
      </c>
      <c r="E8" s="78">
        <f>E9+E18+E23</f>
        <v>20688.030000000002</v>
      </c>
      <c r="F8" s="77">
        <f>F9+F18+F23+F27+F31+F35+F39</f>
        <v>32438.49</v>
      </c>
      <c r="G8" s="77">
        <f>G9+G18+G23+G31+G35+G44+G48</f>
        <v>32438.45</v>
      </c>
      <c r="H8" s="77">
        <f>H9+H18+H23+H31+H35+H39+H44</f>
        <v>34707.270000000004</v>
      </c>
      <c r="I8" s="77">
        <f>I9+I18+I23+I27+I31+I35+I44</f>
        <v>32860</v>
      </c>
    </row>
    <row r="9" spans="1:9" x14ac:dyDescent="0.25">
      <c r="A9" s="112" t="s">
        <v>93</v>
      </c>
      <c r="B9" s="113"/>
      <c r="C9" s="114"/>
      <c r="D9" s="25" t="s">
        <v>94</v>
      </c>
      <c r="E9" s="78">
        <f>E10+E11</f>
        <v>16265.94</v>
      </c>
      <c r="F9" s="77">
        <v>23911.09</v>
      </c>
      <c r="G9" s="77">
        <f>G10+G11</f>
        <v>24598.45</v>
      </c>
      <c r="H9" s="77">
        <f>H10+H11</f>
        <v>24757.27</v>
      </c>
      <c r="I9" s="77">
        <f>I10+I11</f>
        <v>25110</v>
      </c>
    </row>
    <row r="10" spans="1:9" x14ac:dyDescent="0.25">
      <c r="A10" s="115" t="s">
        <v>103</v>
      </c>
      <c r="B10" s="116"/>
      <c r="C10" s="117"/>
      <c r="D10" s="38" t="s">
        <v>95</v>
      </c>
      <c r="E10" s="74">
        <f>E12+E16-E11</f>
        <v>16198.880000000001</v>
      </c>
      <c r="F10" s="70">
        <v>23778.23</v>
      </c>
      <c r="G10" s="70">
        <v>24498.45</v>
      </c>
      <c r="H10" s="70">
        <v>24657.27</v>
      </c>
      <c r="I10" s="80">
        <v>25010</v>
      </c>
    </row>
    <row r="11" spans="1:9" x14ac:dyDescent="0.25">
      <c r="A11" s="64" t="s">
        <v>96</v>
      </c>
      <c r="B11" s="65" t="s">
        <v>104</v>
      </c>
      <c r="C11" s="38"/>
      <c r="D11" s="38" t="s">
        <v>98</v>
      </c>
      <c r="E11" s="74">
        <v>67.06</v>
      </c>
      <c r="F11" s="70">
        <v>132.86000000000001</v>
      </c>
      <c r="G11" s="70">
        <v>100</v>
      </c>
      <c r="H11" s="70">
        <v>100</v>
      </c>
      <c r="I11" s="80">
        <v>100</v>
      </c>
    </row>
    <row r="12" spans="1:9" x14ac:dyDescent="0.25">
      <c r="A12" s="109">
        <v>3</v>
      </c>
      <c r="B12" s="110"/>
      <c r="C12" s="111"/>
      <c r="D12" s="24" t="s">
        <v>12</v>
      </c>
      <c r="E12" s="74">
        <f>E13+E14+E15</f>
        <v>15270.52</v>
      </c>
      <c r="F12" s="70">
        <f>F13+F14+F15</f>
        <v>23911.09</v>
      </c>
      <c r="G12" s="70">
        <f>G13+G14+G15</f>
        <v>24498.449999999997</v>
      </c>
      <c r="H12" s="70">
        <f>H13+H14+H15</f>
        <v>24657.27</v>
      </c>
      <c r="I12" s="80">
        <f>I13+I14+I15</f>
        <v>25010</v>
      </c>
    </row>
    <row r="13" spans="1:9" x14ac:dyDescent="0.25">
      <c r="A13" s="62">
        <v>31</v>
      </c>
      <c r="B13" s="75"/>
      <c r="C13" s="76"/>
      <c r="D13" s="24" t="s">
        <v>13</v>
      </c>
      <c r="E13" s="74">
        <v>10681.98</v>
      </c>
      <c r="F13" s="70">
        <v>17376.73</v>
      </c>
      <c r="G13" s="70">
        <v>17311.05</v>
      </c>
      <c r="H13" s="70">
        <v>17657.27</v>
      </c>
      <c r="I13" s="80">
        <v>18010</v>
      </c>
    </row>
    <row r="14" spans="1:9" x14ac:dyDescent="0.25">
      <c r="A14" s="62">
        <v>32</v>
      </c>
      <c r="B14" s="75"/>
      <c r="C14" s="76"/>
      <c r="D14" s="24" t="s">
        <v>26</v>
      </c>
      <c r="E14" s="74">
        <v>4159.5</v>
      </c>
      <c r="F14" s="70">
        <v>6202.54</v>
      </c>
      <c r="G14" s="70">
        <v>6707.4</v>
      </c>
      <c r="H14" s="70">
        <v>6500</v>
      </c>
      <c r="I14" s="80">
        <v>6500</v>
      </c>
    </row>
    <row r="15" spans="1:9" x14ac:dyDescent="0.25">
      <c r="A15" s="109">
        <v>34</v>
      </c>
      <c r="B15" s="110"/>
      <c r="C15" s="111"/>
      <c r="D15" s="24" t="s">
        <v>99</v>
      </c>
      <c r="E15" s="74">
        <v>429.04</v>
      </c>
      <c r="F15" s="70">
        <v>331.82</v>
      </c>
      <c r="G15" s="70">
        <v>480</v>
      </c>
      <c r="H15" s="70">
        <v>500</v>
      </c>
      <c r="I15" s="80">
        <v>500</v>
      </c>
    </row>
    <row r="16" spans="1:9" ht="25.5" x14ac:dyDescent="0.25">
      <c r="A16" s="62">
        <v>4</v>
      </c>
      <c r="B16" s="63"/>
      <c r="C16" s="24"/>
      <c r="D16" s="24" t="s">
        <v>14</v>
      </c>
      <c r="E16" s="74">
        <v>995.42</v>
      </c>
      <c r="F16" s="70"/>
      <c r="G16" s="70">
        <v>0</v>
      </c>
      <c r="H16" s="70">
        <v>0</v>
      </c>
      <c r="I16" s="80">
        <v>0</v>
      </c>
    </row>
    <row r="17" spans="1:9" ht="25.5" x14ac:dyDescent="0.25">
      <c r="A17" s="62">
        <v>41</v>
      </c>
      <c r="B17" s="63"/>
      <c r="C17" s="24"/>
      <c r="D17" s="24" t="s">
        <v>15</v>
      </c>
      <c r="E17" s="74">
        <v>995.42</v>
      </c>
      <c r="F17" s="70"/>
      <c r="G17" s="70">
        <v>0</v>
      </c>
      <c r="H17" s="70">
        <v>0</v>
      </c>
      <c r="I17" s="80">
        <v>0</v>
      </c>
    </row>
    <row r="18" spans="1:9" x14ac:dyDescent="0.25">
      <c r="A18" s="112" t="s">
        <v>105</v>
      </c>
      <c r="B18" s="113"/>
      <c r="C18" s="114"/>
      <c r="D18" s="25" t="s">
        <v>107</v>
      </c>
      <c r="E18" s="78">
        <f>E19+E20</f>
        <v>3990.6000000000004</v>
      </c>
      <c r="F18" s="77">
        <f>F19+F20</f>
        <v>4645.2699999999995</v>
      </c>
      <c r="G18" s="77">
        <v>4300</v>
      </c>
      <c r="H18" s="77">
        <v>5000</v>
      </c>
      <c r="I18" s="77">
        <v>5000</v>
      </c>
    </row>
    <row r="19" spans="1:9" x14ac:dyDescent="0.25">
      <c r="A19" s="115" t="s">
        <v>103</v>
      </c>
      <c r="B19" s="116"/>
      <c r="C19" s="117"/>
      <c r="D19" s="38" t="s">
        <v>95</v>
      </c>
      <c r="E19" s="74">
        <v>541.79999999999995</v>
      </c>
      <c r="F19" s="70">
        <v>663.61</v>
      </c>
      <c r="G19" s="70">
        <v>800</v>
      </c>
      <c r="H19" s="70">
        <v>1000</v>
      </c>
      <c r="I19" s="80">
        <v>1000</v>
      </c>
    </row>
    <row r="20" spans="1:9" ht="15" customHeight="1" x14ac:dyDescent="0.25">
      <c r="A20" s="64" t="s">
        <v>106</v>
      </c>
      <c r="B20" s="65" t="s">
        <v>104</v>
      </c>
      <c r="C20" s="38"/>
      <c r="D20" s="38" t="s">
        <v>108</v>
      </c>
      <c r="E20" s="74">
        <v>3448.8</v>
      </c>
      <c r="F20" s="70">
        <v>3981.66</v>
      </c>
      <c r="G20" s="70">
        <v>3500</v>
      </c>
      <c r="H20" s="70">
        <v>4000</v>
      </c>
      <c r="I20" s="80">
        <v>4000</v>
      </c>
    </row>
    <row r="21" spans="1:9" ht="25.5" x14ac:dyDescent="0.25">
      <c r="A21" s="109">
        <v>4</v>
      </c>
      <c r="B21" s="110"/>
      <c r="C21" s="111"/>
      <c r="D21" s="24" t="s">
        <v>14</v>
      </c>
      <c r="E21" s="74">
        <v>3990.6</v>
      </c>
      <c r="F21" s="70">
        <v>4645.2700000000004</v>
      </c>
      <c r="G21" s="70">
        <v>4300</v>
      </c>
      <c r="H21" s="70">
        <v>5000</v>
      </c>
      <c r="I21" s="80">
        <v>5000</v>
      </c>
    </row>
    <row r="22" spans="1:9" ht="25.5" x14ac:dyDescent="0.25">
      <c r="A22" s="62">
        <v>42</v>
      </c>
      <c r="B22" s="75" t="s">
        <v>97</v>
      </c>
      <c r="C22" s="76"/>
      <c r="D22" s="24" t="s">
        <v>35</v>
      </c>
      <c r="E22" s="74">
        <v>3990.6</v>
      </c>
      <c r="F22" s="70">
        <v>4645.2700000000004</v>
      </c>
      <c r="G22" s="70">
        <v>4300</v>
      </c>
      <c r="H22" s="70">
        <v>5000</v>
      </c>
      <c r="I22" s="80">
        <v>5000</v>
      </c>
    </row>
    <row r="23" spans="1:9" x14ac:dyDescent="0.25">
      <c r="A23" s="112" t="s">
        <v>100</v>
      </c>
      <c r="B23" s="113"/>
      <c r="C23" s="114"/>
      <c r="D23" s="25" t="s">
        <v>101</v>
      </c>
      <c r="E23" s="78">
        <v>431.49</v>
      </c>
      <c r="F23" s="77">
        <v>729.97</v>
      </c>
      <c r="G23" s="77">
        <v>600</v>
      </c>
      <c r="H23" s="77">
        <v>650</v>
      </c>
      <c r="I23" s="77">
        <v>700</v>
      </c>
    </row>
    <row r="24" spans="1:9" x14ac:dyDescent="0.25">
      <c r="A24" s="115" t="s">
        <v>103</v>
      </c>
      <c r="B24" s="116"/>
      <c r="C24" s="117"/>
      <c r="D24" s="38" t="s">
        <v>95</v>
      </c>
      <c r="E24" s="74">
        <v>431.49</v>
      </c>
      <c r="F24" s="70">
        <v>729.97</v>
      </c>
      <c r="G24" s="70">
        <v>600</v>
      </c>
      <c r="H24" s="70">
        <v>650</v>
      </c>
      <c r="I24" s="80">
        <v>700</v>
      </c>
    </row>
    <row r="25" spans="1:9" x14ac:dyDescent="0.25">
      <c r="A25" s="109">
        <v>3</v>
      </c>
      <c r="B25" s="110"/>
      <c r="C25" s="111"/>
      <c r="D25" s="24" t="s">
        <v>12</v>
      </c>
      <c r="E25" s="74">
        <v>431.49</v>
      </c>
      <c r="F25" s="70">
        <v>729.97</v>
      </c>
      <c r="G25" s="70">
        <v>600</v>
      </c>
      <c r="H25" s="70">
        <v>650</v>
      </c>
      <c r="I25" s="80">
        <v>700</v>
      </c>
    </row>
    <row r="26" spans="1:9" x14ac:dyDescent="0.25">
      <c r="A26" s="62">
        <v>32</v>
      </c>
      <c r="B26" s="63"/>
      <c r="C26" s="24"/>
      <c r="D26" s="24" t="s">
        <v>26</v>
      </c>
      <c r="E26" s="74">
        <v>431.49</v>
      </c>
      <c r="F26" s="70">
        <v>729.97</v>
      </c>
      <c r="G26" s="70">
        <v>600</v>
      </c>
      <c r="H26" s="70">
        <v>650</v>
      </c>
      <c r="I26" s="80">
        <v>700</v>
      </c>
    </row>
    <row r="27" spans="1:9" x14ac:dyDescent="0.25">
      <c r="A27" s="112" t="s">
        <v>102</v>
      </c>
      <c r="B27" s="113"/>
      <c r="C27" s="114"/>
      <c r="D27" s="25" t="s">
        <v>109</v>
      </c>
      <c r="E27" s="78"/>
      <c r="F27" s="77">
        <v>265.44</v>
      </c>
      <c r="G27" s="77">
        <v>0</v>
      </c>
      <c r="H27" s="77">
        <v>0</v>
      </c>
      <c r="I27" s="77">
        <v>200</v>
      </c>
    </row>
    <row r="28" spans="1:9" x14ac:dyDescent="0.25">
      <c r="A28" s="115" t="s">
        <v>103</v>
      </c>
      <c r="B28" s="116"/>
      <c r="C28" s="117"/>
      <c r="D28" s="38" t="s">
        <v>95</v>
      </c>
      <c r="E28" s="74"/>
      <c r="F28" s="70">
        <v>265.44</v>
      </c>
      <c r="G28" s="70">
        <v>0</v>
      </c>
      <c r="H28" s="70">
        <v>0</v>
      </c>
      <c r="I28" s="80">
        <v>200</v>
      </c>
    </row>
    <row r="29" spans="1:9" x14ac:dyDescent="0.25">
      <c r="A29" s="109">
        <v>3</v>
      </c>
      <c r="B29" s="110"/>
      <c r="C29" s="111"/>
      <c r="D29" s="24" t="s">
        <v>12</v>
      </c>
      <c r="E29" s="74"/>
      <c r="F29" s="70">
        <v>265.44</v>
      </c>
      <c r="G29" s="70">
        <v>0</v>
      </c>
      <c r="H29" s="70">
        <v>0</v>
      </c>
      <c r="I29" s="80">
        <v>200</v>
      </c>
    </row>
    <row r="30" spans="1:9" x14ac:dyDescent="0.25">
      <c r="A30" s="62">
        <v>32</v>
      </c>
      <c r="B30" s="63"/>
      <c r="C30" s="24"/>
      <c r="D30" s="24" t="s">
        <v>26</v>
      </c>
      <c r="E30" s="74"/>
      <c r="F30" s="70">
        <v>265.44</v>
      </c>
      <c r="G30" s="70">
        <v>0</v>
      </c>
      <c r="H30" s="70">
        <v>0</v>
      </c>
      <c r="I30" s="80">
        <v>200</v>
      </c>
    </row>
    <row r="31" spans="1:9" x14ac:dyDescent="0.25">
      <c r="A31" s="112" t="s">
        <v>110</v>
      </c>
      <c r="B31" s="113"/>
      <c r="C31" s="114"/>
      <c r="D31" s="25" t="s">
        <v>111</v>
      </c>
      <c r="E31" s="78"/>
      <c r="F31" s="77">
        <v>530.9</v>
      </c>
      <c r="G31" s="77">
        <v>700</v>
      </c>
      <c r="H31" s="77">
        <v>750</v>
      </c>
      <c r="I31" s="77">
        <v>800</v>
      </c>
    </row>
    <row r="32" spans="1:9" x14ac:dyDescent="0.25">
      <c r="A32" s="115" t="s">
        <v>103</v>
      </c>
      <c r="B32" s="116"/>
      <c r="C32" s="117"/>
      <c r="D32" s="38" t="s">
        <v>95</v>
      </c>
      <c r="E32" s="74"/>
      <c r="F32" s="70">
        <v>530.9</v>
      </c>
      <c r="G32" s="70">
        <v>700</v>
      </c>
      <c r="H32" s="70">
        <v>750</v>
      </c>
      <c r="I32" s="80">
        <v>800</v>
      </c>
    </row>
    <row r="33" spans="1:9" x14ac:dyDescent="0.25">
      <c r="A33" s="109">
        <v>3</v>
      </c>
      <c r="B33" s="110"/>
      <c r="C33" s="111"/>
      <c r="D33" s="24" t="s">
        <v>12</v>
      </c>
      <c r="E33" s="74"/>
      <c r="F33" s="70">
        <v>530.9</v>
      </c>
      <c r="G33" s="70">
        <v>700</v>
      </c>
      <c r="H33" s="70">
        <v>750</v>
      </c>
      <c r="I33" s="80">
        <v>800</v>
      </c>
    </row>
    <row r="34" spans="1:9" x14ac:dyDescent="0.25">
      <c r="A34" s="62">
        <v>32</v>
      </c>
      <c r="B34" s="63"/>
      <c r="C34" s="24"/>
      <c r="D34" s="24" t="s">
        <v>26</v>
      </c>
      <c r="E34" s="74"/>
      <c r="F34" s="70">
        <v>530.9</v>
      </c>
      <c r="G34" s="70">
        <v>700</v>
      </c>
      <c r="H34" s="70">
        <v>750</v>
      </c>
      <c r="I34" s="80">
        <v>800</v>
      </c>
    </row>
    <row r="35" spans="1:9" x14ac:dyDescent="0.25">
      <c r="A35" s="112" t="s">
        <v>112</v>
      </c>
      <c r="B35" s="113"/>
      <c r="C35" s="114"/>
      <c r="D35" s="25" t="s">
        <v>113</v>
      </c>
      <c r="E35" s="78"/>
      <c r="F35" s="77">
        <v>265.44</v>
      </c>
      <c r="G35" s="77">
        <v>270</v>
      </c>
      <c r="H35" s="77">
        <v>300</v>
      </c>
      <c r="I35" s="77">
        <v>300</v>
      </c>
    </row>
    <row r="36" spans="1:9" x14ac:dyDescent="0.25">
      <c r="A36" s="115" t="s">
        <v>103</v>
      </c>
      <c r="B36" s="116"/>
      <c r="C36" s="117"/>
      <c r="D36" s="38" t="s">
        <v>95</v>
      </c>
      <c r="E36" s="74"/>
      <c r="F36" s="70">
        <v>265.44</v>
      </c>
      <c r="G36" s="70">
        <v>270</v>
      </c>
      <c r="H36" s="70">
        <v>300</v>
      </c>
      <c r="I36" s="80">
        <v>300</v>
      </c>
    </row>
    <row r="37" spans="1:9" x14ac:dyDescent="0.25">
      <c r="A37" s="109">
        <v>3</v>
      </c>
      <c r="B37" s="110"/>
      <c r="C37" s="111"/>
      <c r="D37" s="24" t="s">
        <v>12</v>
      </c>
      <c r="E37" s="74"/>
      <c r="F37" s="70">
        <v>265.44</v>
      </c>
      <c r="G37" s="70">
        <v>270</v>
      </c>
      <c r="H37" s="70">
        <v>300</v>
      </c>
      <c r="I37" s="80">
        <v>300</v>
      </c>
    </row>
    <row r="38" spans="1:9" x14ac:dyDescent="0.25">
      <c r="A38" s="62">
        <v>32</v>
      </c>
      <c r="B38" s="63"/>
      <c r="C38" s="24"/>
      <c r="D38" s="24" t="s">
        <v>26</v>
      </c>
      <c r="E38" s="74"/>
      <c r="F38" s="70">
        <v>265.44</v>
      </c>
      <c r="G38" s="70">
        <v>270</v>
      </c>
      <c r="H38" s="70">
        <v>300</v>
      </c>
      <c r="I38" s="80">
        <v>300</v>
      </c>
    </row>
    <row r="39" spans="1:9" ht="25.5" x14ac:dyDescent="0.25">
      <c r="A39" s="112" t="s">
        <v>114</v>
      </c>
      <c r="B39" s="113"/>
      <c r="C39" s="114"/>
      <c r="D39" s="25" t="s">
        <v>115</v>
      </c>
      <c r="E39" s="78"/>
      <c r="F39" s="77">
        <f>F40+F41</f>
        <v>2090.38</v>
      </c>
      <c r="G39" s="77">
        <v>0</v>
      </c>
      <c r="H39" s="77">
        <v>2500</v>
      </c>
      <c r="I39" s="77">
        <v>0</v>
      </c>
    </row>
    <row r="40" spans="1:9" x14ac:dyDescent="0.25">
      <c r="A40" s="115" t="s">
        <v>103</v>
      </c>
      <c r="B40" s="116"/>
      <c r="C40" s="117"/>
      <c r="D40" s="38" t="s">
        <v>95</v>
      </c>
      <c r="E40" s="74"/>
      <c r="F40" s="70">
        <v>0</v>
      </c>
      <c r="G40" s="70">
        <v>0</v>
      </c>
      <c r="H40" s="70">
        <v>0</v>
      </c>
      <c r="I40" s="80">
        <v>0</v>
      </c>
    </row>
    <row r="41" spans="1:9" x14ac:dyDescent="0.25">
      <c r="A41" s="64" t="s">
        <v>106</v>
      </c>
      <c r="B41" s="65" t="s">
        <v>104</v>
      </c>
      <c r="C41" s="38"/>
      <c r="D41" s="38" t="s">
        <v>108</v>
      </c>
      <c r="E41" s="74"/>
      <c r="F41" s="70">
        <v>2090.38</v>
      </c>
      <c r="G41" s="70">
        <v>0</v>
      </c>
      <c r="H41" s="70">
        <v>2500</v>
      </c>
      <c r="I41" s="80">
        <v>0</v>
      </c>
    </row>
    <row r="42" spans="1:9" ht="25.5" x14ac:dyDescent="0.25">
      <c r="A42" s="109">
        <v>4</v>
      </c>
      <c r="B42" s="110"/>
      <c r="C42" s="111"/>
      <c r="D42" s="24" t="s">
        <v>14</v>
      </c>
      <c r="E42" s="74"/>
      <c r="F42" s="70">
        <v>2090.38</v>
      </c>
      <c r="G42" s="70">
        <v>0</v>
      </c>
      <c r="H42" s="70">
        <v>2500</v>
      </c>
      <c r="I42" s="80">
        <v>0</v>
      </c>
    </row>
    <row r="43" spans="1:9" ht="25.5" x14ac:dyDescent="0.25">
      <c r="A43" s="62">
        <v>42</v>
      </c>
      <c r="B43" s="75" t="s">
        <v>97</v>
      </c>
      <c r="C43" s="76"/>
      <c r="D43" s="24" t="s">
        <v>35</v>
      </c>
      <c r="E43" s="74" t="s">
        <v>97</v>
      </c>
      <c r="F43" s="70">
        <v>2090.38</v>
      </c>
      <c r="G43" s="70">
        <v>0</v>
      </c>
      <c r="H43" s="70">
        <v>2500</v>
      </c>
      <c r="I43" s="80">
        <v>0</v>
      </c>
    </row>
    <row r="44" spans="1:9" x14ac:dyDescent="0.25">
      <c r="A44" s="112" t="s">
        <v>116</v>
      </c>
      <c r="B44" s="113"/>
      <c r="C44" s="114"/>
      <c r="D44" s="25" t="s">
        <v>117</v>
      </c>
      <c r="E44" s="78"/>
      <c r="F44" s="77">
        <v>0</v>
      </c>
      <c r="G44" s="77">
        <v>700</v>
      </c>
      <c r="H44" s="77">
        <v>750</v>
      </c>
      <c r="I44" s="77">
        <v>750</v>
      </c>
    </row>
    <row r="45" spans="1:9" x14ac:dyDescent="0.25">
      <c r="A45" s="115" t="s">
        <v>103</v>
      </c>
      <c r="B45" s="116"/>
      <c r="C45" s="117"/>
      <c r="D45" s="38" t="s">
        <v>95</v>
      </c>
      <c r="E45" s="74"/>
      <c r="F45" s="70">
        <v>0</v>
      </c>
      <c r="G45" s="70">
        <v>700</v>
      </c>
      <c r="H45" s="70">
        <v>750</v>
      </c>
      <c r="I45" s="80">
        <v>750</v>
      </c>
    </row>
    <row r="46" spans="1:9" x14ac:dyDescent="0.25">
      <c r="A46" s="109">
        <v>3</v>
      </c>
      <c r="B46" s="110"/>
      <c r="C46" s="111"/>
      <c r="D46" s="24" t="s">
        <v>12</v>
      </c>
      <c r="E46" s="74"/>
      <c r="F46" s="70">
        <v>0</v>
      </c>
      <c r="G46" s="70">
        <v>700</v>
      </c>
      <c r="H46" s="70">
        <v>750</v>
      </c>
      <c r="I46" s="80">
        <v>750</v>
      </c>
    </row>
    <row r="47" spans="1:9" x14ac:dyDescent="0.25">
      <c r="A47" s="62">
        <v>32</v>
      </c>
      <c r="B47" s="63"/>
      <c r="C47" s="24"/>
      <c r="D47" s="24" t="s">
        <v>26</v>
      </c>
      <c r="E47" s="74"/>
      <c r="F47" s="70">
        <v>0</v>
      </c>
      <c r="G47" s="70">
        <v>700</v>
      </c>
      <c r="H47" s="70">
        <v>750</v>
      </c>
      <c r="I47" s="80">
        <v>750</v>
      </c>
    </row>
    <row r="48" spans="1:9" ht="25.5" x14ac:dyDescent="0.25">
      <c r="A48" s="112" t="s">
        <v>118</v>
      </c>
      <c r="B48" s="113"/>
      <c r="C48" s="114"/>
      <c r="D48" s="25" t="s">
        <v>119</v>
      </c>
      <c r="E48" s="78"/>
      <c r="F48" s="77">
        <v>0</v>
      </c>
      <c r="G48" s="77">
        <v>1270</v>
      </c>
      <c r="H48" s="77"/>
      <c r="I48" s="77">
        <v>0</v>
      </c>
    </row>
    <row r="49" spans="1:9" x14ac:dyDescent="0.25">
      <c r="A49" s="115" t="s">
        <v>103</v>
      </c>
      <c r="B49" s="116"/>
      <c r="C49" s="117"/>
      <c r="D49" s="38" t="s">
        <v>95</v>
      </c>
      <c r="E49" s="74"/>
      <c r="F49" s="70">
        <v>0</v>
      </c>
      <c r="G49" s="70">
        <v>270</v>
      </c>
      <c r="H49" s="70"/>
      <c r="I49" s="80">
        <v>0</v>
      </c>
    </row>
    <row r="50" spans="1:9" x14ac:dyDescent="0.25">
      <c r="A50" s="64" t="s">
        <v>106</v>
      </c>
      <c r="B50" s="65" t="s">
        <v>104</v>
      </c>
      <c r="C50" s="38"/>
      <c r="D50" s="38" t="s">
        <v>108</v>
      </c>
      <c r="E50" s="74"/>
      <c r="F50" s="70">
        <v>0</v>
      </c>
      <c r="G50" s="70">
        <v>1000</v>
      </c>
      <c r="H50" s="70"/>
      <c r="I50" s="80">
        <v>0</v>
      </c>
    </row>
    <row r="51" spans="1:9" x14ac:dyDescent="0.25">
      <c r="A51" s="109">
        <v>3</v>
      </c>
      <c r="B51" s="110"/>
      <c r="C51" s="111"/>
      <c r="D51" s="24" t="s">
        <v>12</v>
      </c>
      <c r="E51" s="74"/>
      <c r="F51" s="70">
        <v>0</v>
      </c>
      <c r="G51" s="70">
        <v>1270</v>
      </c>
      <c r="H51" s="70"/>
      <c r="I51" s="80">
        <v>0</v>
      </c>
    </row>
    <row r="52" spans="1:9" x14ac:dyDescent="0.25">
      <c r="A52" s="62">
        <v>32</v>
      </c>
      <c r="B52" s="75" t="s">
        <v>97</v>
      </c>
      <c r="C52" s="76"/>
      <c r="D52" s="24" t="s">
        <v>26</v>
      </c>
      <c r="E52" s="74" t="s">
        <v>97</v>
      </c>
      <c r="F52" s="70">
        <v>0</v>
      </c>
      <c r="G52" s="70">
        <v>1270</v>
      </c>
      <c r="H52" s="70"/>
      <c r="I52" s="80">
        <v>0</v>
      </c>
    </row>
    <row r="53" spans="1:9" x14ac:dyDescent="0.25">
      <c r="A53" s="62"/>
      <c r="B53" s="63"/>
      <c r="C53" s="24"/>
      <c r="D53" s="24"/>
      <c r="E53" s="74"/>
      <c r="F53" s="70"/>
      <c r="G53" s="70"/>
      <c r="H53" s="70"/>
      <c r="I53" s="80"/>
    </row>
  </sheetData>
  <mergeCells count="34">
    <mergeCell ref="A1:I1"/>
    <mergeCell ref="A3:I3"/>
    <mergeCell ref="A5:C5"/>
    <mergeCell ref="A10:C10"/>
    <mergeCell ref="A12:C12"/>
    <mergeCell ref="A15:C15"/>
    <mergeCell ref="A6:C6"/>
    <mergeCell ref="A7:C7"/>
    <mergeCell ref="A8:C8"/>
    <mergeCell ref="A9:C9"/>
    <mergeCell ref="A29:C29"/>
    <mergeCell ref="A18:C18"/>
    <mergeCell ref="A19:C19"/>
    <mergeCell ref="A21:C21"/>
    <mergeCell ref="A31:C31"/>
    <mergeCell ref="A23:C23"/>
    <mergeCell ref="A24:C24"/>
    <mergeCell ref="A25:C25"/>
    <mergeCell ref="A27:C27"/>
    <mergeCell ref="A28:C28"/>
    <mergeCell ref="A32:C32"/>
    <mergeCell ref="A33:C33"/>
    <mergeCell ref="A35:C35"/>
    <mergeCell ref="A36:C36"/>
    <mergeCell ref="A37:C37"/>
    <mergeCell ref="A46:C46"/>
    <mergeCell ref="A48:C48"/>
    <mergeCell ref="A49:C49"/>
    <mergeCell ref="A51:C51"/>
    <mergeCell ref="A39:C39"/>
    <mergeCell ref="A40:C40"/>
    <mergeCell ref="A42:C42"/>
    <mergeCell ref="A44:C44"/>
    <mergeCell ref="A45:C45"/>
  </mergeCells>
  <pageMargins left="0.7" right="0.7" top="0.75" bottom="0.75" header="0.3" footer="0.3"/>
  <pageSetup paperSize="9" scale="6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SAŽETAK</vt:lpstr>
      <vt:lpstr> Račun prihoda i rashoda</vt:lpstr>
      <vt:lpstr>Prihodi i rashodi po izvorima</vt:lpstr>
      <vt:lpstr>Rashodi prema funkcijskoj kl</vt:lpstr>
      <vt:lpstr>Račun financiranja</vt:lpstr>
      <vt:lpstr>Račun financiranja po izvorima</vt:lpstr>
      <vt:lpstr>POSEBNI DIO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Narodna knjižnica Gunja</cp:lastModifiedBy>
  <cp:lastPrinted>2023-10-26T17:54:16Z</cp:lastPrinted>
  <dcterms:created xsi:type="dcterms:W3CDTF">2022-08-12T12:51:27Z</dcterms:created>
  <dcterms:modified xsi:type="dcterms:W3CDTF">2023-10-31T11:31:15Z</dcterms:modified>
</cp:coreProperties>
</file>