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Knjiznica\Desktop\rebalans\"/>
    </mc:Choice>
  </mc:AlternateContent>
  <xr:revisionPtr revIDLastSave="0" documentId="8_{A038F50B-C7C5-45E5-B5A9-5D2667AE1B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E138" i="1" l="1"/>
  <c r="F137" i="1"/>
  <c r="E137" i="1"/>
  <c r="E134" i="1"/>
  <c r="F133" i="1"/>
  <c r="E133" i="1"/>
  <c r="F132" i="1"/>
  <c r="E132" i="1"/>
  <c r="D132" i="1"/>
  <c r="E131" i="1"/>
  <c r="D131" i="1"/>
  <c r="E130" i="1"/>
  <c r="D130" i="1"/>
  <c r="E129" i="1"/>
  <c r="D129" i="1"/>
  <c r="E128" i="1"/>
  <c r="E127" i="1"/>
  <c r="E126" i="1"/>
  <c r="E125" i="1"/>
  <c r="F124" i="1"/>
  <c r="E124" i="1"/>
  <c r="F123" i="1"/>
  <c r="E123" i="1"/>
  <c r="F122" i="1"/>
  <c r="E122" i="1"/>
  <c r="F121" i="1"/>
  <c r="E121" i="1"/>
  <c r="E120" i="1"/>
  <c r="F119" i="1"/>
  <c r="E119" i="1"/>
  <c r="E118" i="1"/>
  <c r="F117" i="1"/>
  <c r="E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E112" i="1"/>
  <c r="E111" i="1"/>
  <c r="E110" i="1"/>
  <c r="E109" i="1"/>
  <c r="F108" i="1"/>
  <c r="E108" i="1"/>
  <c r="E107" i="1"/>
  <c r="F106" i="1"/>
  <c r="E106" i="1"/>
  <c r="E103" i="1"/>
  <c r="F102" i="1"/>
  <c r="E102" i="1"/>
  <c r="F101" i="1"/>
  <c r="E101" i="1"/>
  <c r="D101" i="1"/>
  <c r="E100" i="1"/>
  <c r="D100" i="1"/>
  <c r="E99" i="1"/>
  <c r="D99" i="1"/>
  <c r="F98" i="1"/>
  <c r="E98" i="1"/>
  <c r="D98" i="1"/>
  <c r="E97" i="1"/>
  <c r="F96" i="1"/>
  <c r="E96" i="1"/>
  <c r="E93" i="1"/>
  <c r="F92" i="1"/>
  <c r="E92" i="1"/>
  <c r="F91" i="1"/>
  <c r="E91" i="1"/>
  <c r="D91" i="1"/>
  <c r="E90" i="1"/>
  <c r="D90" i="1"/>
  <c r="E89" i="1"/>
  <c r="D89" i="1"/>
  <c r="E88" i="1"/>
  <c r="D88" i="1"/>
  <c r="E87" i="1"/>
  <c r="E86" i="1"/>
  <c r="E85" i="1"/>
  <c r="F83" i="1"/>
  <c r="E83" i="1"/>
  <c r="F82" i="1"/>
  <c r="E82" i="1"/>
  <c r="E81" i="1"/>
  <c r="E80" i="1"/>
  <c r="D80" i="1"/>
  <c r="E78" i="1"/>
  <c r="D78" i="1"/>
  <c r="E77" i="1"/>
  <c r="F76" i="1"/>
  <c r="E76" i="1"/>
  <c r="D76" i="1"/>
  <c r="F75" i="1"/>
  <c r="E75" i="1"/>
  <c r="D75" i="1"/>
  <c r="F74" i="1"/>
  <c r="E74" i="1"/>
  <c r="D74" i="1"/>
  <c r="F73" i="1"/>
  <c r="E73" i="1"/>
  <c r="D73" i="1"/>
  <c r="E72" i="1"/>
  <c r="F71" i="1"/>
  <c r="E71" i="1"/>
  <c r="D71" i="1"/>
  <c r="F70" i="1"/>
  <c r="E70" i="1"/>
  <c r="D70" i="1"/>
  <c r="E69" i="1"/>
  <c r="E68" i="1"/>
  <c r="F67" i="1"/>
  <c r="E67" i="1"/>
  <c r="D67" i="1"/>
  <c r="E66" i="1"/>
  <c r="E65" i="1"/>
  <c r="E64" i="1"/>
  <c r="F63" i="1"/>
  <c r="E63" i="1"/>
  <c r="D63" i="1"/>
  <c r="E62" i="1"/>
  <c r="F61" i="1"/>
  <c r="E61" i="1"/>
  <c r="D61" i="1"/>
  <c r="E59" i="1"/>
  <c r="F58" i="1"/>
  <c r="E58" i="1"/>
  <c r="D58" i="1"/>
  <c r="F57" i="1"/>
  <c r="E57" i="1"/>
  <c r="D57" i="1"/>
  <c r="E56" i="1"/>
  <c r="F55" i="1"/>
  <c r="E55" i="1"/>
  <c r="D55" i="1"/>
  <c r="E54" i="1"/>
  <c r="F53" i="1"/>
  <c r="E53" i="1"/>
  <c r="D53" i="1"/>
  <c r="E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F46" i="1"/>
  <c r="D46" i="1"/>
  <c r="F45" i="1"/>
  <c r="D45" i="1"/>
  <c r="F44" i="1"/>
  <c r="D44" i="1"/>
  <c r="F43" i="1"/>
  <c r="E43" i="1"/>
  <c r="D43" i="1"/>
  <c r="E42" i="1"/>
  <c r="E39" i="1"/>
  <c r="E38" i="1"/>
  <c r="E37" i="1"/>
  <c r="F36" i="1"/>
  <c r="E36" i="1"/>
  <c r="D36" i="1"/>
  <c r="F35" i="1"/>
  <c r="E35" i="1"/>
  <c r="D35" i="1"/>
  <c r="F34" i="1"/>
  <c r="E34" i="1"/>
  <c r="D34" i="1"/>
  <c r="F33" i="1"/>
  <c r="E33" i="1"/>
  <c r="D33" i="1"/>
  <c r="E32" i="1"/>
  <c r="E31" i="1"/>
  <c r="E30" i="1"/>
  <c r="E29" i="1"/>
  <c r="E28" i="1"/>
  <c r="E27" i="1"/>
  <c r="E26" i="1"/>
  <c r="E25" i="1"/>
  <c r="E24" i="1"/>
  <c r="E23" i="1"/>
  <c r="E22" i="1"/>
  <c r="E21" i="1"/>
  <c r="F19" i="1"/>
  <c r="E19" i="1"/>
  <c r="F18" i="1"/>
  <c r="E18" i="1"/>
  <c r="F17" i="1"/>
  <c r="E17" i="1"/>
  <c r="F16" i="1"/>
  <c r="E16" i="1"/>
  <c r="E15" i="1"/>
  <c r="F14" i="1"/>
  <c r="E14" i="1"/>
  <c r="F13" i="1"/>
  <c r="E13" i="1"/>
  <c r="F12" i="1"/>
  <c r="E12" i="1"/>
  <c r="F11" i="1"/>
  <c r="E11" i="1"/>
  <c r="F10" i="1"/>
  <c r="E10" i="1"/>
  <c r="D10" i="1"/>
</calcChain>
</file>

<file path=xl/sharedStrings.xml><?xml version="1.0" encoding="utf-8"?>
<sst xmlns="http://schemas.openxmlformats.org/spreadsheetml/2006/main" count="238" uniqueCount="123">
  <si>
    <t>POZICIJA</t>
  </si>
  <si>
    <t>BROJ KONTA</t>
  </si>
  <si>
    <t>VRSTA PRIHODA / PRIMITAKA</t>
  </si>
  <si>
    <t>PLANIRANO</t>
  </si>
  <si>
    <t>PROMJENA IZNOSA</t>
  </si>
  <si>
    <t>SVEUKUPNO PRIHODI</t>
  </si>
  <si>
    <t xml:space="preserve">Izvor </t>
  </si>
  <si>
    <t>4.0.1</t>
  </si>
  <si>
    <t>Prihodi za posebne namjene - PK</t>
  </si>
  <si>
    <t xml:space="preserve">Korisnik </t>
  </si>
  <si>
    <t>NARODNA KNJIŽNICA I ČITAONICA GUNJA</t>
  </si>
  <si>
    <t>Prihodi od upravnih i administrativnih pristojbi, pristojbi po posebnim propisima i naknada</t>
  </si>
  <si>
    <t>Prihodi po posebnim propisima</t>
  </si>
  <si>
    <t>P238-5</t>
  </si>
  <si>
    <t>Članarine PK</t>
  </si>
  <si>
    <t>5.0.1</t>
  </si>
  <si>
    <t>Pomoći - PK</t>
  </si>
  <si>
    <t>Pomoći iz inozemstva i od subjekata unutar općeg proračuna</t>
  </si>
  <si>
    <t>Pomoći proračunskim korisnicima iz proračuna koji im nije nadležan</t>
  </si>
  <si>
    <t>Tekuće pomoći proračunskim korisnicima iz proračuna JLP(R)S koji im nije nadležan</t>
  </si>
  <si>
    <t>P287</t>
  </si>
  <si>
    <t>Tekuće pomoći proračunskim korisnicima iz proračuna JLP(R)S koji im nije nadležan-OTKUP KNJIGA</t>
  </si>
  <si>
    <t>P238-4</t>
  </si>
  <si>
    <t>Kapitalne pomoći iz državnog proračuna proračunskom korisnicima -VSŽ</t>
  </si>
  <si>
    <t>P288</t>
  </si>
  <si>
    <t>Kapitalne pomoći iz državnog proračuna proračunskim korisnicima proračuna JLP(R)S-MK</t>
  </si>
  <si>
    <t>Program</t>
  </si>
  <si>
    <t>Stručna knjižnična i informacijska djelatnost</t>
  </si>
  <si>
    <t>Aktivnost</t>
  </si>
  <si>
    <t>A100001</t>
  </si>
  <si>
    <t>Redovna knjižnična djelatnost</t>
  </si>
  <si>
    <t>Prihodi od imovine</t>
  </si>
  <si>
    <t>Prihodi od financijske imovine</t>
  </si>
  <si>
    <t>P277</t>
  </si>
  <si>
    <t>Prihod od zateznih kamata iz obveznih odnosa i dr.</t>
  </si>
  <si>
    <t>1.0.1.</t>
  </si>
  <si>
    <t>Opći prihodi i primici</t>
  </si>
  <si>
    <t>Prihodi iz nadležnog proračuna i od HZZO-a temeljem ugovornih obveza</t>
  </si>
  <si>
    <t>Prihodi iz nadležnog proračuna za financiranje rashoda poslovanja</t>
  </si>
  <si>
    <t xml:space="preserve"> </t>
  </si>
  <si>
    <t>VRSTA RASHODA / IZDATKA</t>
  </si>
  <si>
    <t>SVEUKUPNO RASHODI / IZDACI</t>
  </si>
  <si>
    <t>1.0.1</t>
  </si>
  <si>
    <t>Opći prihodi i primici - PK</t>
  </si>
  <si>
    <t>Rashodi za zaposlene</t>
  </si>
  <si>
    <t>Plaće (Bruto)</t>
  </si>
  <si>
    <t>R411</t>
  </si>
  <si>
    <t>Plaće za zaposlene - PK</t>
  </si>
  <si>
    <t>Ostali rashodi za zaposlene</t>
  </si>
  <si>
    <t>R412</t>
  </si>
  <si>
    <t>Ostali rashodi za zaposlene  -PK</t>
  </si>
  <si>
    <t>Doprinosi na plaće</t>
  </si>
  <si>
    <t>R413</t>
  </si>
  <si>
    <t>Doprinosi za obvezno zdravstveno osiguranje - PK</t>
  </si>
  <si>
    <t>Materijalni rashodi</t>
  </si>
  <si>
    <t>Naknade troškova zaposlenima</t>
  </si>
  <si>
    <t>R416</t>
  </si>
  <si>
    <t>Naknade za prijevoz, za rad na terenu i odvojeni život-PK</t>
  </si>
  <si>
    <t>Ostale naknade troškova zaposlenicima</t>
  </si>
  <si>
    <t>Rashodi za materijal i energiju</t>
  </si>
  <si>
    <t>R418</t>
  </si>
  <si>
    <t>Uredski materijal i ostali materijalni rashodi-PK</t>
  </si>
  <si>
    <t>Rashodi za usluge</t>
  </si>
  <si>
    <t>R419</t>
  </si>
  <si>
    <t>Usluge telefona, pošte i prijevoza-PK</t>
  </si>
  <si>
    <t>R420</t>
  </si>
  <si>
    <t>Intelektualne i osobne usluge-PK</t>
  </si>
  <si>
    <t>R421</t>
  </si>
  <si>
    <t>Računalne usluge-PK</t>
  </si>
  <si>
    <t>Ostali nespomenuti rashodi poslovanja</t>
  </si>
  <si>
    <t>R422</t>
  </si>
  <si>
    <t>Reprezentacija-PK</t>
  </si>
  <si>
    <t>R475</t>
  </si>
  <si>
    <t>Upravne, sudske i javnobilježničke pristojbe-PK</t>
  </si>
  <si>
    <t>Financijski rashodi</t>
  </si>
  <si>
    <t>Ostali financijski rashodi</t>
  </si>
  <si>
    <t>R424</t>
  </si>
  <si>
    <t>Bankarske usluge i usluge platnog prometa-PK</t>
  </si>
  <si>
    <t>R418-1</t>
  </si>
  <si>
    <t>A100002</t>
  </si>
  <si>
    <t>Nabava knjižnične građe</t>
  </si>
  <si>
    <t>Rashodi za nabavu proizvedene dugotrajne imovine</t>
  </si>
  <si>
    <t>Knjige, umjetnička djela i ostale izložbene vrijednosti</t>
  </si>
  <si>
    <t>R414</t>
  </si>
  <si>
    <t>Knjige - JLPR</t>
  </si>
  <si>
    <t>R414-1</t>
  </si>
  <si>
    <t>Knjige - PK - Min.kulture</t>
  </si>
  <si>
    <t>R414-2</t>
  </si>
  <si>
    <t>Knjige - PK - Županija</t>
  </si>
  <si>
    <t>R414-3</t>
  </si>
  <si>
    <t>Knjige-otkup MK</t>
  </si>
  <si>
    <t>A100003</t>
  </si>
  <si>
    <t>Mjesec Hrvatske knjige</t>
  </si>
  <si>
    <t>R445</t>
  </si>
  <si>
    <t>Uredski materijal i ostali materijalni rashodi - MHK - PK</t>
  </si>
  <si>
    <t>Autorski honorar</t>
  </si>
  <si>
    <t>R423</t>
  </si>
  <si>
    <t>Reprezentacija Mjesec Hrvatske knjige PK</t>
  </si>
  <si>
    <t>A100004</t>
  </si>
  <si>
    <t>Deseta obljetnica poplave</t>
  </si>
  <si>
    <t>R418-2</t>
  </si>
  <si>
    <t>Uredski materijal i ostali materijalni rashodi - OP- PK</t>
  </si>
  <si>
    <t>R423-1</t>
  </si>
  <si>
    <t>Reprezentacija - NK - PK</t>
  </si>
  <si>
    <t>Uredski materijal i ostali materijalni rashodi - PK</t>
  </si>
  <si>
    <t>A100005</t>
  </si>
  <si>
    <t>Program za djecu "Ljeto u knjižnici"</t>
  </si>
  <si>
    <t>R418-3</t>
  </si>
  <si>
    <t>Uredski materijal i ostali materijalni rashodi - LJUK - PK</t>
  </si>
  <si>
    <t>R423-2</t>
  </si>
  <si>
    <t>Reprezentacija -LJUK - PK</t>
  </si>
  <si>
    <t>A100008</t>
  </si>
  <si>
    <t>Advent u knjižnici</t>
  </si>
  <si>
    <t>R491</t>
  </si>
  <si>
    <t>Uredski materijal - Advent u knjižnici PK</t>
  </si>
  <si>
    <t>R491-1</t>
  </si>
  <si>
    <t>Reprezentacija-Advent u knjižnici</t>
  </si>
  <si>
    <t>A100006</t>
  </si>
  <si>
    <t>Međunarodni dan dječje knjige</t>
  </si>
  <si>
    <t>Uredski materijal i ostali materijalni rashodi - MDDK - PK</t>
  </si>
  <si>
    <t>Reprezentacija MDDK</t>
  </si>
  <si>
    <t>PLAN PRORAČUNA 2024. GODINU-I. REBALANS</t>
  </si>
  <si>
    <t>REBALANS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</si>
</sst>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* #,##0.00\ _k_n_-;\-* #,##0.00\ _k_n_-;_-* &quot;-&quot;??\ _k_n_-;_-@_-"/>
  </numFmts>
  <fonts count="14" x14ac:knownFonts="1">
    <font>
      <sz val="11"/>
      <color theme="1"/>
      <name val="Calibri"/>
      <charset val="238"/>
      <scheme val="minor"/>
    </font>
    <font>
      <sz val="10"/>
      <color theme="1"/>
      <name val="Calibri"/>
      <charset val="238"/>
      <scheme val="minor"/>
    </font>
    <font>
      <sz val="11"/>
      <color theme="0"/>
      <name val="Calibri"/>
      <charset val="238"/>
      <scheme val="minor"/>
    </font>
    <font>
      <sz val="9"/>
      <color rgb="FF000000"/>
      <name val="Arial"/>
      <charset val="238"/>
    </font>
    <font>
      <sz val="9"/>
      <color theme="0"/>
      <name val="Arial"/>
      <charset val="238"/>
    </font>
    <font>
      <sz val="10"/>
      <color theme="1"/>
      <name val="Times New Roman"/>
      <charset val="238"/>
    </font>
    <font>
      <b/>
      <sz val="9"/>
      <color rgb="FFFFFFFF"/>
      <name val="Arial"/>
      <charset val="238"/>
    </font>
    <font>
      <b/>
      <sz val="9"/>
      <color theme="0"/>
      <name val="Arial"/>
      <charset val="238"/>
    </font>
    <font>
      <b/>
      <sz val="9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theme="0"/>
      <name val="Arial"/>
      <charset val="238"/>
    </font>
    <font>
      <sz val="1"/>
      <color theme="1"/>
      <name val="Times New Roman"/>
      <charset val="238"/>
    </font>
    <font>
      <b/>
      <sz val="9"/>
      <color theme="1"/>
      <name val="Arial"/>
      <charset val="238"/>
    </font>
    <font>
      <sz val="11"/>
      <color theme="1"/>
      <name val="Calibri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696969"/>
        <bgColor indexed="64"/>
      </patternFill>
    </fill>
    <fill>
      <patternFill patternType="solid">
        <fgColor rgb="FFD5D500"/>
        <bgColor indexed="64"/>
      </patternFill>
    </fill>
    <fill>
      <patternFill patternType="solid">
        <fgColor rgb="FF55AAAA"/>
        <bgColor indexed="64"/>
      </patternFill>
    </fill>
    <fill>
      <patternFill patternType="solid">
        <fgColor rgb="FFB0B0FF"/>
        <bgColor indexed="64"/>
      </patternFill>
    </fill>
    <fill>
      <patternFill patternType="solid">
        <fgColor rgb="FFEAEA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6" fontId="13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2" fillId="0" borderId="0" xfId="0" applyFont="1"/>
    <xf numFmtId="166" fontId="0" fillId="0" borderId="0" xfId="1" applyFon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166" fontId="3" fillId="0" borderId="3" xfId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166" fontId="7" fillId="2" borderId="5" xfId="0" applyNumberFormat="1" applyFont="1" applyFill="1" applyBorder="1" applyAlignment="1">
      <alignment horizontal="right" vertical="center" wrapText="1"/>
    </xf>
    <xf numFmtId="166" fontId="6" fillId="2" borderId="6" xfId="1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right" vertical="center" wrapText="1"/>
    </xf>
    <xf numFmtId="166" fontId="8" fillId="3" borderId="6" xfId="1" applyFont="1" applyFill="1" applyBorder="1" applyAlignment="1">
      <alignment horizontal="right" vertical="center" wrapText="1"/>
    </xf>
    <xf numFmtId="0" fontId="8" fillId="4" borderId="4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horizontal="right" vertical="center" wrapText="1"/>
    </xf>
    <xf numFmtId="166" fontId="8" fillId="4" borderId="6" xfId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166" fontId="8" fillId="0" borderId="6" xfId="1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166" fontId="3" fillId="0" borderId="6" xfId="1" applyFont="1" applyBorder="1" applyAlignment="1">
      <alignment horizontal="right" vertic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4" fontId="8" fillId="4" borderId="5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4" fontId="9" fillId="0" borderId="5" xfId="0" applyNumberFormat="1" applyFont="1" applyBorder="1" applyAlignment="1">
      <alignment horizontal="right" vertical="center" wrapText="1"/>
    </xf>
    <xf numFmtId="166" fontId="10" fillId="2" borderId="5" xfId="0" applyNumberFormat="1" applyFont="1" applyFill="1" applyBorder="1" applyAlignment="1">
      <alignment horizontal="right" vertical="center" wrapText="1"/>
    </xf>
    <xf numFmtId="166" fontId="9" fillId="0" borderId="6" xfId="1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horizontal="right" vertical="center" wrapText="1"/>
    </xf>
    <xf numFmtId="166" fontId="8" fillId="5" borderId="6" xfId="1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right" vertical="center" wrapText="1"/>
    </xf>
    <xf numFmtId="166" fontId="8" fillId="6" borderId="6" xfId="1" applyFont="1" applyFill="1" applyBorder="1" applyAlignment="1">
      <alignment horizontal="right" vertical="center" wrapText="1"/>
    </xf>
    <xf numFmtId="0" fontId="0" fillId="0" borderId="4" xfId="0" applyBorder="1"/>
    <xf numFmtId="0" fontId="0" fillId="0" borderId="5" xfId="0" applyBorder="1"/>
    <xf numFmtId="166" fontId="0" fillId="0" borderId="6" xfId="1" applyFont="1" applyBorder="1"/>
    <xf numFmtId="0" fontId="5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4" fontId="8" fillId="5" borderId="5" xfId="0" applyNumberFormat="1" applyFont="1" applyFill="1" applyBorder="1" applyAlignment="1">
      <alignment horizontal="right" vertical="center" wrapText="1"/>
    </xf>
    <xf numFmtId="166" fontId="0" fillId="0" borderId="0" xfId="0" applyNumberFormat="1"/>
    <xf numFmtId="0" fontId="8" fillId="7" borderId="4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4" fontId="8" fillId="7" borderId="5" xfId="0" applyNumberFormat="1" applyFont="1" applyFill="1" applyBorder="1" applyAlignment="1">
      <alignment horizontal="right" vertical="center" wrapText="1"/>
    </xf>
    <xf numFmtId="166" fontId="7" fillId="7" borderId="5" xfId="0" applyNumberFormat="1" applyFont="1" applyFill="1" applyBorder="1" applyAlignment="1">
      <alignment horizontal="right" vertical="center" wrapText="1"/>
    </xf>
    <xf numFmtId="166" fontId="8" fillId="7" borderId="6" xfId="1" applyFont="1" applyFill="1" applyBorder="1" applyAlignment="1">
      <alignment horizontal="right" vertical="center" wrapText="1"/>
    </xf>
    <xf numFmtId="0" fontId="8" fillId="8" borderId="4" xfId="0" applyFont="1" applyFill="1" applyBorder="1" applyAlignment="1">
      <alignment vertical="center" wrapText="1"/>
    </xf>
    <xf numFmtId="0" fontId="8" fillId="8" borderId="5" xfId="0" applyFont="1" applyFill="1" applyBorder="1" applyAlignment="1">
      <alignment vertical="center" wrapText="1"/>
    </xf>
    <xf numFmtId="4" fontId="8" fillId="8" borderId="5" xfId="0" applyNumberFormat="1" applyFont="1" applyFill="1" applyBorder="1" applyAlignment="1">
      <alignment horizontal="right" vertical="center" wrapText="1"/>
    </xf>
    <xf numFmtId="166" fontId="7" fillId="8" borderId="5" xfId="0" applyNumberFormat="1" applyFont="1" applyFill="1" applyBorder="1" applyAlignment="1">
      <alignment horizontal="right" vertical="center" wrapText="1"/>
    </xf>
    <xf numFmtId="166" fontId="8" fillId="8" borderId="6" xfId="1" applyFont="1" applyFill="1" applyBorder="1" applyAlignment="1">
      <alignment horizontal="right" vertical="center" wrapText="1"/>
    </xf>
    <xf numFmtId="0" fontId="8" fillId="9" borderId="4" xfId="0" applyFont="1" applyFill="1" applyBorder="1" applyAlignment="1">
      <alignment vertical="center" wrapText="1"/>
    </xf>
    <xf numFmtId="0" fontId="8" fillId="9" borderId="5" xfId="0" applyFont="1" applyFill="1" applyBorder="1" applyAlignment="1">
      <alignment vertical="center" wrapText="1"/>
    </xf>
    <xf numFmtId="4" fontId="8" fillId="9" borderId="5" xfId="0" applyNumberFormat="1" applyFont="1" applyFill="1" applyBorder="1" applyAlignment="1">
      <alignment horizontal="right" vertical="center" wrapText="1"/>
    </xf>
    <xf numFmtId="166" fontId="8" fillId="9" borderId="6" xfId="1" applyFont="1" applyFill="1" applyBorder="1" applyAlignment="1">
      <alignment horizontal="right" vertical="center" wrapText="1"/>
    </xf>
    <xf numFmtId="4" fontId="7" fillId="10" borderId="5" xfId="0" applyNumberFormat="1" applyFont="1" applyFill="1" applyBorder="1" applyAlignment="1">
      <alignment horizontal="right" vertical="center" wrapText="1"/>
    </xf>
    <xf numFmtId="166" fontId="7" fillId="10" borderId="6" xfId="1" applyFont="1" applyFill="1" applyBorder="1" applyAlignment="1">
      <alignment horizontal="right" vertical="center" wrapText="1"/>
    </xf>
    <xf numFmtId="0" fontId="7" fillId="10" borderId="5" xfId="0" applyFont="1" applyFill="1" applyBorder="1" applyAlignment="1">
      <alignment horizontal="right" vertical="center" wrapText="1"/>
    </xf>
    <xf numFmtId="0" fontId="8" fillId="11" borderId="4" xfId="0" applyFont="1" applyFill="1" applyBorder="1" applyAlignment="1">
      <alignment vertical="center" wrapText="1"/>
    </xf>
    <xf numFmtId="0" fontId="8" fillId="11" borderId="5" xfId="0" applyFont="1" applyFill="1" applyBorder="1" applyAlignment="1">
      <alignment vertical="center" wrapText="1"/>
    </xf>
    <xf numFmtId="0" fontId="8" fillId="11" borderId="5" xfId="0" applyFont="1" applyFill="1" applyBorder="1" applyAlignment="1">
      <alignment horizontal="right" vertical="center" wrapText="1"/>
    </xf>
    <xf numFmtId="166" fontId="7" fillId="11" borderId="5" xfId="0" applyNumberFormat="1" applyFont="1" applyFill="1" applyBorder="1" applyAlignment="1">
      <alignment horizontal="right" vertical="center" wrapText="1"/>
    </xf>
    <xf numFmtId="166" fontId="8" fillId="11" borderId="6" xfId="1" applyFont="1" applyFill="1" applyBorder="1" applyAlignment="1">
      <alignment horizontal="right" vertical="center" wrapText="1"/>
    </xf>
    <xf numFmtId="0" fontId="8" fillId="12" borderId="4" xfId="0" applyFont="1" applyFill="1" applyBorder="1" applyAlignment="1">
      <alignment vertical="center" wrapText="1"/>
    </xf>
    <xf numFmtId="0" fontId="8" fillId="12" borderId="5" xfId="0" applyFont="1" applyFill="1" applyBorder="1" applyAlignment="1">
      <alignment vertical="center" wrapText="1"/>
    </xf>
    <xf numFmtId="4" fontId="8" fillId="12" borderId="5" xfId="0" applyNumberFormat="1" applyFont="1" applyFill="1" applyBorder="1" applyAlignment="1">
      <alignment horizontal="right" vertical="center" wrapText="1"/>
    </xf>
    <xf numFmtId="166" fontId="7" fillId="12" borderId="5" xfId="0" applyNumberFormat="1" applyFont="1" applyFill="1" applyBorder="1" applyAlignment="1">
      <alignment horizontal="right" vertical="center" wrapText="1"/>
    </xf>
    <xf numFmtId="166" fontId="8" fillId="12" borderId="6" xfId="1" applyFont="1" applyFill="1" applyBorder="1" applyAlignment="1">
      <alignment horizontal="right" vertical="center" wrapText="1"/>
    </xf>
    <xf numFmtId="166" fontId="8" fillId="9" borderId="4" xfId="1" applyFont="1" applyFill="1" applyBorder="1" applyAlignment="1">
      <alignment vertical="center" wrapText="1"/>
    </xf>
    <xf numFmtId="166" fontId="8" fillId="9" borderId="5" xfId="1" applyFont="1" applyFill="1" applyBorder="1" applyAlignment="1">
      <alignment vertical="center" wrapText="1"/>
    </xf>
    <xf numFmtId="166" fontId="8" fillId="9" borderId="5" xfId="1" applyFont="1" applyFill="1" applyBorder="1" applyAlignment="1">
      <alignment horizontal="right" vertical="center" wrapText="1"/>
    </xf>
    <xf numFmtId="0" fontId="8" fillId="9" borderId="5" xfId="0" applyFont="1" applyFill="1" applyBorder="1" applyAlignment="1">
      <alignment horizontal="right" vertical="center" wrapText="1"/>
    </xf>
    <xf numFmtId="0" fontId="8" fillId="13" borderId="4" xfId="0" applyFont="1" applyFill="1" applyBorder="1" applyAlignment="1">
      <alignment vertical="center" wrapText="1"/>
    </xf>
    <xf numFmtId="0" fontId="8" fillId="13" borderId="5" xfId="0" applyFont="1" applyFill="1" applyBorder="1" applyAlignment="1">
      <alignment vertical="center" wrapText="1"/>
    </xf>
    <xf numFmtId="0" fontId="8" fillId="13" borderId="5" xfId="0" applyFont="1" applyFill="1" applyBorder="1" applyAlignment="1">
      <alignment horizontal="right" vertical="center" wrapText="1"/>
    </xf>
    <xf numFmtId="166" fontId="7" fillId="13" borderId="5" xfId="0" applyNumberFormat="1" applyFont="1" applyFill="1" applyBorder="1" applyAlignment="1">
      <alignment horizontal="right" vertical="center" wrapText="1"/>
    </xf>
    <xf numFmtId="166" fontId="8" fillId="13" borderId="6" xfId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2" fontId="5" fillId="0" borderId="4" xfId="0" applyNumberFormat="1" applyFont="1" applyBorder="1" applyAlignment="1">
      <alignment vertical="center" wrapText="1"/>
    </xf>
    <xf numFmtId="0" fontId="8" fillId="8" borderId="5" xfId="0" applyFont="1" applyFill="1" applyBorder="1" applyAlignment="1">
      <alignment horizontal="right" vertical="center" wrapText="1"/>
    </xf>
    <xf numFmtId="166" fontId="12" fillId="8" borderId="5" xfId="0" applyNumberFormat="1" applyFont="1" applyFill="1" applyBorder="1" applyAlignment="1">
      <alignment horizontal="right"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right" vertical="center" wrapText="1"/>
    </xf>
    <xf numFmtId="166" fontId="3" fillId="0" borderId="12" xfId="1" applyFont="1" applyBorder="1" applyAlignment="1">
      <alignment horizontal="right"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G138"/>
  <sheetViews>
    <sheetView tabSelected="1" topLeftCell="A121" workbookViewId="0">
      <selection activeCell="F41" sqref="F41"/>
    </sheetView>
  </sheetViews>
  <sheetFormatPr defaultColWidth="9" defaultRowHeight="15" x14ac:dyDescent="0.25"/>
  <cols>
    <col min="1" max="1" width="8.7109375" customWidth="1"/>
    <col min="2" max="2" width="8.5703125" customWidth="1"/>
    <col min="3" max="3" width="36.42578125" customWidth="1"/>
    <col min="4" max="4" width="9.42578125"/>
    <col min="5" max="5" width="9.85546875" style="2" customWidth="1"/>
    <col min="6" max="6" width="12.42578125" style="3" customWidth="1"/>
    <col min="7" max="7" width="12.140625"/>
  </cols>
  <sheetData>
    <row r="6" spans="1:6" x14ac:dyDescent="0.25">
      <c r="C6" t="s">
        <v>121</v>
      </c>
    </row>
    <row r="9" spans="1:6" ht="24" x14ac:dyDescent="0.25">
      <c r="A9" s="4" t="s">
        <v>0</v>
      </c>
      <c r="B9" s="5" t="s">
        <v>1</v>
      </c>
      <c r="C9" s="5" t="s">
        <v>2</v>
      </c>
      <c r="D9" s="6" t="s">
        <v>3</v>
      </c>
      <c r="E9" s="7" t="s">
        <v>4</v>
      </c>
      <c r="F9" s="8" t="s">
        <v>122</v>
      </c>
    </row>
    <row r="10" spans="1:6" x14ac:dyDescent="0.25">
      <c r="A10" s="9"/>
      <c r="B10" s="10"/>
      <c r="C10" s="11" t="s">
        <v>5</v>
      </c>
      <c r="D10" s="12">
        <f>D11+D16+D26+D34</f>
        <v>32438.45</v>
      </c>
      <c r="E10" s="13">
        <f t="shared" ref="E10:E19" si="0">F10-D10</f>
        <v>3864.31</v>
      </c>
      <c r="F10" s="14">
        <f>F11+F16+F33+F24</f>
        <v>36302.76</v>
      </c>
    </row>
    <row r="11" spans="1:6" x14ac:dyDescent="0.25">
      <c r="A11" s="15" t="s">
        <v>6</v>
      </c>
      <c r="B11" s="16" t="s">
        <v>7</v>
      </c>
      <c r="C11" s="16" t="s">
        <v>8</v>
      </c>
      <c r="D11" s="17">
        <v>100</v>
      </c>
      <c r="E11" s="13">
        <f t="shared" si="0"/>
        <v>11.86</v>
      </c>
      <c r="F11" s="18">
        <f>F12</f>
        <v>111.86</v>
      </c>
    </row>
    <row r="12" spans="1:6" x14ac:dyDescent="0.25">
      <c r="A12" s="19" t="s">
        <v>9</v>
      </c>
      <c r="B12" s="20">
        <v>1</v>
      </c>
      <c r="C12" s="20" t="s">
        <v>10</v>
      </c>
      <c r="D12" s="21">
        <v>100</v>
      </c>
      <c r="E12" s="13">
        <f t="shared" si="0"/>
        <v>11.86</v>
      </c>
      <c r="F12" s="22">
        <f>F13</f>
        <v>111.86</v>
      </c>
    </row>
    <row r="13" spans="1:6" ht="36" x14ac:dyDescent="0.25">
      <c r="A13" s="23"/>
      <c r="B13" s="24">
        <v>65</v>
      </c>
      <c r="C13" s="24" t="s">
        <v>11</v>
      </c>
      <c r="D13" s="25">
        <v>100</v>
      </c>
      <c r="E13" s="13">
        <f t="shared" si="0"/>
        <v>11.86</v>
      </c>
      <c r="F13" s="26">
        <f>F14</f>
        <v>111.86</v>
      </c>
    </row>
    <row r="14" spans="1:6" x14ac:dyDescent="0.25">
      <c r="A14" s="23"/>
      <c r="B14" s="24">
        <v>652</v>
      </c>
      <c r="C14" s="24" t="s">
        <v>12</v>
      </c>
      <c r="D14" s="25">
        <v>100</v>
      </c>
      <c r="E14" s="13">
        <f t="shared" si="0"/>
        <v>11.86</v>
      </c>
      <c r="F14" s="26">
        <f>F15</f>
        <v>111.86</v>
      </c>
    </row>
    <row r="15" spans="1:6" x14ac:dyDescent="0.25">
      <c r="A15" s="27" t="s">
        <v>13</v>
      </c>
      <c r="B15" s="28">
        <v>65264</v>
      </c>
      <c r="C15" s="28" t="s">
        <v>14</v>
      </c>
      <c r="D15" s="29">
        <v>100</v>
      </c>
      <c r="E15" s="13">
        <f t="shared" si="0"/>
        <v>11.86</v>
      </c>
      <c r="F15" s="30">
        <v>111.86</v>
      </c>
    </row>
    <row r="16" spans="1:6" x14ac:dyDescent="0.25">
      <c r="A16" s="15" t="s">
        <v>6</v>
      </c>
      <c r="B16" s="16" t="s">
        <v>15</v>
      </c>
      <c r="C16" s="16" t="s">
        <v>16</v>
      </c>
      <c r="D16" s="31">
        <v>4500</v>
      </c>
      <c r="E16" s="13">
        <f t="shared" si="0"/>
        <v>3900</v>
      </c>
      <c r="F16" s="18">
        <f>F17</f>
        <v>8400</v>
      </c>
    </row>
    <row r="17" spans="1:6" x14ac:dyDescent="0.25">
      <c r="A17" s="19" t="s">
        <v>9</v>
      </c>
      <c r="B17" s="20">
        <v>1</v>
      </c>
      <c r="C17" s="20" t="s">
        <v>10</v>
      </c>
      <c r="D17" s="32">
        <v>4500</v>
      </c>
      <c r="E17" s="13">
        <f t="shared" si="0"/>
        <v>3900</v>
      </c>
      <c r="F17" s="22">
        <f>F18</f>
        <v>8400</v>
      </c>
    </row>
    <row r="18" spans="1:6" ht="24" x14ac:dyDescent="0.25">
      <c r="A18" s="23"/>
      <c r="B18" s="24">
        <v>63</v>
      </c>
      <c r="C18" s="24" t="s">
        <v>17</v>
      </c>
      <c r="D18" s="33">
        <v>4500</v>
      </c>
      <c r="E18" s="13">
        <f t="shared" si="0"/>
        <v>3900</v>
      </c>
      <c r="F18" s="26">
        <f>F19</f>
        <v>8400</v>
      </c>
    </row>
    <row r="19" spans="1:6" ht="24" x14ac:dyDescent="0.25">
      <c r="A19" s="23"/>
      <c r="B19" s="24">
        <v>636</v>
      </c>
      <c r="C19" s="24" t="s">
        <v>18</v>
      </c>
      <c r="D19" s="33">
        <v>4500</v>
      </c>
      <c r="E19" s="13">
        <f t="shared" si="0"/>
        <v>3900</v>
      </c>
      <c r="F19" s="26">
        <f>F21+F22+F23+F20</f>
        <v>8400</v>
      </c>
    </row>
    <row r="20" spans="1:6" ht="24" x14ac:dyDescent="0.25">
      <c r="A20" s="23"/>
      <c r="B20" s="24">
        <v>636130</v>
      </c>
      <c r="C20" s="24" t="s">
        <v>19</v>
      </c>
      <c r="D20" s="33"/>
      <c r="E20" s="13"/>
      <c r="F20" s="26">
        <v>350</v>
      </c>
    </row>
    <row r="21" spans="1:6" s="1" customFormat="1" ht="24" customHeight="1" x14ac:dyDescent="0.2">
      <c r="A21" s="34" t="s">
        <v>20</v>
      </c>
      <c r="B21" s="35">
        <v>63613</v>
      </c>
      <c r="C21" s="35" t="s">
        <v>21</v>
      </c>
      <c r="D21" s="36">
        <v>0</v>
      </c>
      <c r="E21" s="37">
        <f t="shared" ref="E21:E39" si="1">F21-D21</f>
        <v>5000</v>
      </c>
      <c r="F21" s="38">
        <v>5000</v>
      </c>
    </row>
    <row r="22" spans="1:6" s="1" customFormat="1" ht="25.5" x14ac:dyDescent="0.2">
      <c r="A22" s="34" t="s">
        <v>22</v>
      </c>
      <c r="B22" s="35">
        <v>63623</v>
      </c>
      <c r="C22" s="35" t="s">
        <v>23</v>
      </c>
      <c r="D22" s="39">
        <v>0</v>
      </c>
      <c r="E22" s="37">
        <f t="shared" si="1"/>
        <v>550</v>
      </c>
      <c r="F22" s="38">
        <v>550</v>
      </c>
    </row>
    <row r="23" spans="1:6" ht="36" x14ac:dyDescent="0.25">
      <c r="A23" s="27" t="s">
        <v>24</v>
      </c>
      <c r="B23" s="28">
        <v>63622</v>
      </c>
      <c r="C23" s="28" t="s">
        <v>25</v>
      </c>
      <c r="D23" s="40">
        <v>4500</v>
      </c>
      <c r="E23" s="13">
        <f t="shared" si="1"/>
        <v>-2000</v>
      </c>
      <c r="F23" s="30">
        <v>2500</v>
      </c>
    </row>
    <row r="24" spans="1:6" ht="24" x14ac:dyDescent="0.25">
      <c r="A24" s="41" t="s">
        <v>26</v>
      </c>
      <c r="B24" s="42">
        <v>1000</v>
      </c>
      <c r="C24" s="42" t="s">
        <v>27</v>
      </c>
      <c r="D24" s="43">
        <v>0</v>
      </c>
      <c r="E24" s="13">
        <f t="shared" si="1"/>
        <v>0.02</v>
      </c>
      <c r="F24" s="44">
        <v>0.02</v>
      </c>
    </row>
    <row r="25" spans="1:6" x14ac:dyDescent="0.25">
      <c r="A25" s="45" t="s">
        <v>28</v>
      </c>
      <c r="B25" s="46" t="s">
        <v>29</v>
      </c>
      <c r="C25" s="46" t="s">
        <v>30</v>
      </c>
      <c r="D25" s="47">
        <v>0</v>
      </c>
      <c r="E25" s="13">
        <f t="shared" si="1"/>
        <v>0.02</v>
      </c>
      <c r="F25" s="48">
        <v>0.02</v>
      </c>
    </row>
    <row r="26" spans="1:6" x14ac:dyDescent="0.25">
      <c r="A26" s="15" t="s">
        <v>6</v>
      </c>
      <c r="B26" s="16" t="s">
        <v>7</v>
      </c>
      <c r="C26" s="16" t="s">
        <v>8</v>
      </c>
      <c r="D26" s="17">
        <v>0</v>
      </c>
      <c r="E26" s="13">
        <f t="shared" si="1"/>
        <v>0.02</v>
      </c>
      <c r="F26" s="18">
        <v>0.02</v>
      </c>
    </row>
    <row r="27" spans="1:6" x14ac:dyDescent="0.25">
      <c r="A27" s="19" t="s">
        <v>9</v>
      </c>
      <c r="B27" s="20">
        <v>1</v>
      </c>
      <c r="C27" s="20" t="s">
        <v>10</v>
      </c>
      <c r="D27" s="21">
        <v>0</v>
      </c>
      <c r="E27" s="13">
        <f t="shared" si="1"/>
        <v>0.02</v>
      </c>
      <c r="F27" s="22">
        <v>0.02</v>
      </c>
    </row>
    <row r="28" spans="1:6" x14ac:dyDescent="0.25">
      <c r="A28" s="23"/>
      <c r="B28" s="24">
        <v>64</v>
      </c>
      <c r="C28" s="24" t="s">
        <v>31</v>
      </c>
      <c r="D28" s="25">
        <v>0</v>
      </c>
      <c r="E28" s="13">
        <f t="shared" si="1"/>
        <v>0.02</v>
      </c>
      <c r="F28" s="26">
        <v>0.02</v>
      </c>
    </row>
    <row r="29" spans="1:6" x14ac:dyDescent="0.25">
      <c r="A29" s="23"/>
      <c r="B29" s="24">
        <v>641</v>
      </c>
      <c r="C29" s="24" t="s">
        <v>32</v>
      </c>
      <c r="D29" s="25">
        <v>0</v>
      </c>
      <c r="E29" s="13">
        <f t="shared" si="1"/>
        <v>0.02</v>
      </c>
      <c r="F29" s="26">
        <v>0.02</v>
      </c>
    </row>
    <row r="30" spans="1:6" ht="24" x14ac:dyDescent="0.25">
      <c r="A30" s="27" t="s">
        <v>33</v>
      </c>
      <c r="B30" s="28">
        <v>6414</v>
      </c>
      <c r="C30" s="28" t="s">
        <v>34</v>
      </c>
      <c r="D30" s="29">
        <v>0</v>
      </c>
      <c r="E30" s="13">
        <f t="shared" si="1"/>
        <v>0.02</v>
      </c>
      <c r="F30" s="30">
        <v>0.02</v>
      </c>
    </row>
    <row r="31" spans="1:6" ht="24" x14ac:dyDescent="0.25">
      <c r="A31" s="41" t="s">
        <v>26</v>
      </c>
      <c r="B31" s="42">
        <v>1000</v>
      </c>
      <c r="C31" s="42" t="s">
        <v>27</v>
      </c>
      <c r="D31" s="43">
        <v>0</v>
      </c>
      <c r="E31" s="13">
        <f t="shared" si="1"/>
        <v>0</v>
      </c>
      <c r="F31" s="44"/>
    </row>
    <row r="32" spans="1:6" x14ac:dyDescent="0.25">
      <c r="A32" s="45" t="s">
        <v>28</v>
      </c>
      <c r="B32" s="46" t="s">
        <v>29</v>
      </c>
      <c r="C32" s="46" t="s">
        <v>30</v>
      </c>
      <c r="D32" s="47">
        <v>0</v>
      </c>
      <c r="E32" s="13">
        <f t="shared" si="1"/>
        <v>0</v>
      </c>
      <c r="F32" s="48"/>
    </row>
    <row r="33" spans="1:7" x14ac:dyDescent="0.25">
      <c r="A33" s="15" t="s">
        <v>6</v>
      </c>
      <c r="B33" s="16" t="s">
        <v>35</v>
      </c>
      <c r="C33" s="16" t="s">
        <v>36</v>
      </c>
      <c r="D33" s="31">
        <f>D34</f>
        <v>27838.45</v>
      </c>
      <c r="E33" s="13">
        <f t="shared" si="1"/>
        <v>-47.569999999999702</v>
      </c>
      <c r="F33" s="18">
        <f>F34</f>
        <v>27790.880000000001</v>
      </c>
    </row>
    <row r="34" spans="1:7" x14ac:dyDescent="0.25">
      <c r="A34" s="19" t="s">
        <v>9</v>
      </c>
      <c r="B34" s="20">
        <v>1</v>
      </c>
      <c r="C34" s="20" t="s">
        <v>10</v>
      </c>
      <c r="D34" s="32">
        <f>D35</f>
        <v>27838.45</v>
      </c>
      <c r="E34" s="13">
        <f t="shared" si="1"/>
        <v>-47.569999999999702</v>
      </c>
      <c r="F34" s="22">
        <f>F35</f>
        <v>27790.880000000001</v>
      </c>
    </row>
    <row r="35" spans="1:7" ht="24" x14ac:dyDescent="0.25">
      <c r="A35" s="23"/>
      <c r="B35" s="24">
        <v>67</v>
      </c>
      <c r="C35" s="24" t="s">
        <v>37</v>
      </c>
      <c r="D35" s="33">
        <f>D36</f>
        <v>27838.45</v>
      </c>
      <c r="E35" s="13">
        <f t="shared" si="1"/>
        <v>-47.569999999999702</v>
      </c>
      <c r="F35" s="26">
        <f>F36</f>
        <v>27790.880000000001</v>
      </c>
    </row>
    <row r="36" spans="1:7" ht="24" x14ac:dyDescent="0.25">
      <c r="A36" s="23"/>
      <c r="B36" s="24">
        <v>671</v>
      </c>
      <c r="C36" s="24" t="s">
        <v>38</v>
      </c>
      <c r="D36" s="33">
        <f>D37</f>
        <v>27838.45</v>
      </c>
      <c r="E36" s="13">
        <f t="shared" si="1"/>
        <v>-47.569999999999702</v>
      </c>
      <c r="F36" s="26">
        <f>F37</f>
        <v>27790.880000000001</v>
      </c>
    </row>
    <row r="37" spans="1:7" ht="24" x14ac:dyDescent="0.25">
      <c r="A37" s="27" t="s">
        <v>39</v>
      </c>
      <c r="B37" s="28">
        <v>6711</v>
      </c>
      <c r="C37" s="28" t="s">
        <v>38</v>
      </c>
      <c r="D37" s="40">
        <v>27838.45</v>
      </c>
      <c r="E37" s="13">
        <f t="shared" si="1"/>
        <v>-47.569999999999702</v>
      </c>
      <c r="F37" s="30">
        <v>27790.880000000001</v>
      </c>
    </row>
    <row r="38" spans="1:7" x14ac:dyDescent="0.25">
      <c r="A38" s="49"/>
      <c r="B38" s="50"/>
      <c r="C38" s="50"/>
      <c r="D38" s="50"/>
      <c r="E38" s="13">
        <f t="shared" si="1"/>
        <v>0</v>
      </c>
      <c r="F38" s="51"/>
    </row>
    <row r="39" spans="1:7" x14ac:dyDescent="0.25">
      <c r="A39" s="52"/>
      <c r="B39" s="50"/>
      <c r="C39" s="50"/>
      <c r="D39" s="50"/>
      <c r="E39" s="13">
        <f t="shared" si="1"/>
        <v>0</v>
      </c>
      <c r="F39" s="51"/>
    </row>
    <row r="40" spans="1:7" ht="72" customHeight="1" x14ac:dyDescent="0.25">
      <c r="A40" s="100"/>
      <c r="B40" s="101"/>
      <c r="C40" s="101"/>
      <c r="D40" s="101"/>
      <c r="E40" s="101"/>
      <c r="F40" s="102"/>
    </row>
    <row r="41" spans="1:7" ht="24" x14ac:dyDescent="0.25">
      <c r="A41" s="4" t="s">
        <v>0</v>
      </c>
      <c r="B41" s="5" t="s">
        <v>1</v>
      </c>
      <c r="C41" s="5" t="s">
        <v>40</v>
      </c>
      <c r="D41" s="6" t="s">
        <v>3</v>
      </c>
      <c r="E41" s="53" t="s">
        <v>4</v>
      </c>
      <c r="F41" s="8" t="s">
        <v>122</v>
      </c>
    </row>
    <row r="42" spans="1:7" x14ac:dyDescent="0.25">
      <c r="A42" s="9"/>
      <c r="B42" s="10"/>
      <c r="C42" s="11" t="s">
        <v>41</v>
      </c>
      <c r="D42" s="12" t="s">
        <v>39</v>
      </c>
      <c r="E42" s="13" t="e">
        <f>F42-D42</f>
        <v>#VALUE!</v>
      </c>
      <c r="F42" s="14">
        <v>0</v>
      </c>
    </row>
    <row r="43" spans="1:7" ht="24" x14ac:dyDescent="0.25">
      <c r="A43" s="41" t="s">
        <v>26</v>
      </c>
      <c r="B43" s="42">
        <v>1000</v>
      </c>
      <c r="C43" s="42" t="s">
        <v>27</v>
      </c>
      <c r="D43" s="54">
        <f>D44+D45+D46</f>
        <v>32438.45</v>
      </c>
      <c r="E43" s="13">
        <f>F43-D43</f>
        <v>3864.31</v>
      </c>
      <c r="F43" s="44">
        <f>F50+F57+F70+F75+F82+F91+F101+F116+F124</f>
        <v>36302.76</v>
      </c>
      <c r="G43" s="55" t="s">
        <v>39</v>
      </c>
    </row>
    <row r="44" spans="1:7" x14ac:dyDescent="0.25">
      <c r="A44" s="56" t="s">
        <v>6</v>
      </c>
      <c r="B44" s="57" t="s">
        <v>42</v>
      </c>
      <c r="C44" s="57"/>
      <c r="D44" s="58">
        <f>D48+D79+D89+D99+D114+D122+D130</f>
        <v>27838.45</v>
      </c>
      <c r="E44" s="59"/>
      <c r="F44" s="60">
        <f>F48+F79+F89+F114+F122+F130</f>
        <v>27790.880000000001</v>
      </c>
    </row>
    <row r="45" spans="1:7" x14ac:dyDescent="0.25">
      <c r="A45" s="41" t="s">
        <v>6</v>
      </c>
      <c r="B45" s="42" t="s">
        <v>7</v>
      </c>
      <c r="C45" s="42"/>
      <c r="D45" s="54">
        <f>D73</f>
        <v>100</v>
      </c>
      <c r="E45" s="13"/>
      <c r="F45" s="44">
        <f>F73+F99</f>
        <v>111.9</v>
      </c>
    </row>
    <row r="46" spans="1:7" x14ac:dyDescent="0.25">
      <c r="A46" s="61" t="s">
        <v>6</v>
      </c>
      <c r="B46" s="62" t="s">
        <v>15</v>
      </c>
      <c r="C46" s="62"/>
      <c r="D46" s="63">
        <f>D80+D108</f>
        <v>4500</v>
      </c>
      <c r="E46" s="64"/>
      <c r="F46" s="65">
        <f>F80+F108</f>
        <v>8400</v>
      </c>
    </row>
    <row r="47" spans="1:7" x14ac:dyDescent="0.25">
      <c r="A47" s="66" t="s">
        <v>28</v>
      </c>
      <c r="B47" s="67" t="s">
        <v>29</v>
      </c>
      <c r="C47" s="67" t="s">
        <v>30</v>
      </c>
      <c r="D47" s="68">
        <v>24498.45</v>
      </c>
      <c r="E47" s="13">
        <f t="shared" ref="E47:E59" si="2">F47-D47</f>
        <v>2737.58</v>
      </c>
      <c r="F47" s="69">
        <f>F48</f>
        <v>27236.03</v>
      </c>
    </row>
    <row r="48" spans="1:7" x14ac:dyDescent="0.25">
      <c r="A48" s="15" t="s">
        <v>6</v>
      </c>
      <c r="B48" s="16" t="s">
        <v>42</v>
      </c>
      <c r="C48" s="16" t="s">
        <v>43</v>
      </c>
      <c r="D48" s="31">
        <f>D50+D57+D70</f>
        <v>24498.45</v>
      </c>
      <c r="E48" s="13">
        <f t="shared" si="2"/>
        <v>2737.58</v>
      </c>
      <c r="F48" s="18">
        <f>F49</f>
        <v>27236.03</v>
      </c>
    </row>
    <row r="49" spans="1:6" x14ac:dyDescent="0.25">
      <c r="A49" s="19" t="s">
        <v>9</v>
      </c>
      <c r="B49" s="20">
        <v>1</v>
      </c>
      <c r="C49" s="20" t="s">
        <v>10</v>
      </c>
      <c r="D49" s="32">
        <f>D50+D57+D70</f>
        <v>24498.45</v>
      </c>
      <c r="E49" s="13">
        <f t="shared" si="2"/>
        <v>2737.58</v>
      </c>
      <c r="F49" s="22">
        <f>F50+F57+F70</f>
        <v>27236.03</v>
      </c>
    </row>
    <row r="50" spans="1:6" x14ac:dyDescent="0.25">
      <c r="A50" s="23"/>
      <c r="B50" s="24">
        <v>31</v>
      </c>
      <c r="C50" s="24" t="s">
        <v>44</v>
      </c>
      <c r="D50" s="70">
        <f>D51+D53+D55</f>
        <v>17311.05</v>
      </c>
      <c r="E50" s="13">
        <f t="shared" si="2"/>
        <v>2507.4</v>
      </c>
      <c r="F50" s="71">
        <f>F51+F55+F53</f>
        <v>19818.45</v>
      </c>
    </row>
    <row r="51" spans="1:6" x14ac:dyDescent="0.25">
      <c r="A51" s="23"/>
      <c r="B51" s="24">
        <v>311</v>
      </c>
      <c r="C51" s="24" t="s">
        <v>45</v>
      </c>
      <c r="D51" s="33">
        <f>D52</f>
        <v>14344.29</v>
      </c>
      <c r="E51" s="13">
        <f t="shared" si="2"/>
        <v>2066.4299999999998</v>
      </c>
      <c r="F51" s="26">
        <f>F52</f>
        <v>16410.72</v>
      </c>
    </row>
    <row r="52" spans="1:6" x14ac:dyDescent="0.25">
      <c r="A52" s="27" t="s">
        <v>46</v>
      </c>
      <c r="B52" s="28">
        <v>3111</v>
      </c>
      <c r="C52" s="28" t="s">
        <v>47</v>
      </c>
      <c r="D52" s="40">
        <v>14344.29</v>
      </c>
      <c r="E52" s="13">
        <f t="shared" si="2"/>
        <v>2066.4299999999998</v>
      </c>
      <c r="F52" s="30">
        <v>16410.72</v>
      </c>
    </row>
    <row r="53" spans="1:6" x14ac:dyDescent="0.25">
      <c r="A53" s="23"/>
      <c r="B53" s="24">
        <v>312</v>
      </c>
      <c r="C53" s="24" t="s">
        <v>48</v>
      </c>
      <c r="D53" s="25">
        <f>D54</f>
        <v>600</v>
      </c>
      <c r="E53" s="13">
        <f t="shared" si="2"/>
        <v>100</v>
      </c>
      <c r="F53" s="26">
        <f>F54</f>
        <v>700</v>
      </c>
    </row>
    <row r="54" spans="1:6" x14ac:dyDescent="0.25">
      <c r="A54" s="27" t="s">
        <v>49</v>
      </c>
      <c r="B54" s="28">
        <v>3121</v>
      </c>
      <c r="C54" s="28" t="s">
        <v>50</v>
      </c>
      <c r="D54" s="29">
        <v>600</v>
      </c>
      <c r="E54" s="13">
        <f t="shared" si="2"/>
        <v>100</v>
      </c>
      <c r="F54" s="30">
        <v>700</v>
      </c>
    </row>
    <row r="55" spans="1:6" x14ac:dyDescent="0.25">
      <c r="A55" s="23"/>
      <c r="B55" s="24">
        <v>313</v>
      </c>
      <c r="C55" s="24" t="s">
        <v>51</v>
      </c>
      <c r="D55" s="33">
        <f>D56</f>
        <v>2366.7600000000002</v>
      </c>
      <c r="E55" s="13">
        <f t="shared" si="2"/>
        <v>340.97</v>
      </c>
      <c r="F55" s="26">
        <f>F56</f>
        <v>2707.73</v>
      </c>
    </row>
    <row r="56" spans="1:6" ht="24" x14ac:dyDescent="0.25">
      <c r="A56" s="27" t="s">
        <v>52</v>
      </c>
      <c r="B56" s="28">
        <v>3132</v>
      </c>
      <c r="C56" s="28" t="s">
        <v>53</v>
      </c>
      <c r="D56" s="40">
        <v>2366.7600000000002</v>
      </c>
      <c r="E56" s="13">
        <f t="shared" si="2"/>
        <v>340.97</v>
      </c>
      <c r="F56" s="30">
        <v>2707.73</v>
      </c>
    </row>
    <row r="57" spans="1:6" x14ac:dyDescent="0.25">
      <c r="A57" s="23"/>
      <c r="B57" s="24">
        <v>32</v>
      </c>
      <c r="C57" s="24" t="s">
        <v>54</v>
      </c>
      <c r="D57" s="70">
        <f>D58+D61+D63+D67</f>
        <v>6707.4</v>
      </c>
      <c r="E57" s="13">
        <f t="shared" si="2"/>
        <v>282.780000000001</v>
      </c>
      <c r="F57" s="71">
        <f>F58+F61+F63+F67</f>
        <v>6990.18</v>
      </c>
    </row>
    <row r="58" spans="1:6" x14ac:dyDescent="0.25">
      <c r="A58" s="23"/>
      <c r="B58" s="24">
        <v>321</v>
      </c>
      <c r="C58" s="24" t="s">
        <v>55</v>
      </c>
      <c r="D58" s="33">
        <f>D59</f>
        <v>3083.4</v>
      </c>
      <c r="E58" s="13">
        <f t="shared" si="2"/>
        <v>383.85</v>
      </c>
      <c r="F58" s="26">
        <f>F59+F60</f>
        <v>3467.25</v>
      </c>
    </row>
    <row r="59" spans="1:6" ht="24" x14ac:dyDescent="0.25">
      <c r="A59" s="27" t="s">
        <v>56</v>
      </c>
      <c r="B59" s="28">
        <v>3212</v>
      </c>
      <c r="C59" s="28" t="s">
        <v>57</v>
      </c>
      <c r="D59" s="40">
        <v>3083.4</v>
      </c>
      <c r="E59" s="13">
        <f t="shared" si="2"/>
        <v>-201.86</v>
      </c>
      <c r="F59" s="30">
        <v>2881.54</v>
      </c>
    </row>
    <row r="60" spans="1:6" x14ac:dyDescent="0.25">
      <c r="A60" s="27"/>
      <c r="B60" s="28">
        <v>3214</v>
      </c>
      <c r="C60" s="28" t="s">
        <v>58</v>
      </c>
      <c r="D60" s="40"/>
      <c r="E60" s="13"/>
      <c r="F60" s="30">
        <v>585.71</v>
      </c>
    </row>
    <row r="61" spans="1:6" x14ac:dyDescent="0.25">
      <c r="A61" s="23"/>
      <c r="B61" s="24">
        <v>322</v>
      </c>
      <c r="C61" s="24" t="s">
        <v>59</v>
      </c>
      <c r="D61" s="25">
        <f>D62</f>
        <v>480</v>
      </c>
      <c r="E61" s="13">
        <f t="shared" ref="E61:E78" si="3">F61-D61</f>
        <v>-116.01</v>
      </c>
      <c r="F61" s="26">
        <f>F62</f>
        <v>363.99</v>
      </c>
    </row>
    <row r="62" spans="1:6" ht="24" x14ac:dyDescent="0.25">
      <c r="A62" s="27" t="s">
        <v>60</v>
      </c>
      <c r="B62" s="28">
        <v>3221</v>
      </c>
      <c r="C62" s="28" t="s">
        <v>61</v>
      </c>
      <c r="D62" s="29">
        <v>480</v>
      </c>
      <c r="E62" s="13">
        <f t="shared" si="3"/>
        <v>-116.01</v>
      </c>
      <c r="F62" s="30">
        <v>363.99</v>
      </c>
    </row>
    <row r="63" spans="1:6" x14ac:dyDescent="0.25">
      <c r="A63" s="23"/>
      <c r="B63" s="24">
        <v>323</v>
      </c>
      <c r="C63" s="24" t="s">
        <v>62</v>
      </c>
      <c r="D63" s="33">
        <f>D64+D65+D66</f>
        <v>2544</v>
      </c>
      <c r="E63" s="13">
        <f t="shared" si="3"/>
        <v>360.06</v>
      </c>
      <c r="F63" s="26">
        <f>F64+F65+F66</f>
        <v>2904.06</v>
      </c>
    </row>
    <row r="64" spans="1:6" x14ac:dyDescent="0.25">
      <c r="A64" s="27" t="s">
        <v>63</v>
      </c>
      <c r="B64" s="28">
        <v>3231</v>
      </c>
      <c r="C64" s="28" t="s">
        <v>64</v>
      </c>
      <c r="D64" s="29">
        <v>24</v>
      </c>
      <c r="E64" s="13">
        <f t="shared" si="3"/>
        <v>-17.7</v>
      </c>
      <c r="F64" s="30">
        <v>6.3</v>
      </c>
    </row>
    <row r="65" spans="1:6" x14ac:dyDescent="0.25">
      <c r="A65" s="27" t="s">
        <v>65</v>
      </c>
      <c r="B65" s="28">
        <v>3237</v>
      </c>
      <c r="C65" s="28" t="s">
        <v>66</v>
      </c>
      <c r="D65" s="40">
        <v>1800</v>
      </c>
      <c r="E65" s="13">
        <f t="shared" si="3"/>
        <v>600</v>
      </c>
      <c r="F65" s="30">
        <v>2400</v>
      </c>
    </row>
    <row r="66" spans="1:6" x14ac:dyDescent="0.25">
      <c r="A66" s="27" t="s">
        <v>67</v>
      </c>
      <c r="B66" s="28">
        <v>3238</v>
      </c>
      <c r="C66" s="28" t="s">
        <v>68</v>
      </c>
      <c r="D66" s="29">
        <v>720</v>
      </c>
      <c r="E66" s="13">
        <f t="shared" si="3"/>
        <v>-222.24</v>
      </c>
      <c r="F66" s="30">
        <v>497.76</v>
      </c>
    </row>
    <row r="67" spans="1:6" x14ac:dyDescent="0.25">
      <c r="A67" s="23"/>
      <c r="B67" s="24">
        <v>329</v>
      </c>
      <c r="C67" s="24" t="s">
        <v>69</v>
      </c>
      <c r="D67" s="25">
        <f>D68+D69</f>
        <v>600</v>
      </c>
      <c r="E67" s="13">
        <f t="shared" si="3"/>
        <v>-345.12</v>
      </c>
      <c r="F67" s="26">
        <f>F68+F69</f>
        <v>254.88</v>
      </c>
    </row>
    <row r="68" spans="1:6" x14ac:dyDescent="0.25">
      <c r="A68" s="27" t="s">
        <v>70</v>
      </c>
      <c r="B68" s="28">
        <v>3293</v>
      </c>
      <c r="C68" s="28" t="s">
        <v>71</v>
      </c>
      <c r="D68" s="29">
        <v>240</v>
      </c>
      <c r="E68" s="13">
        <f t="shared" si="3"/>
        <v>-240</v>
      </c>
      <c r="F68" s="30">
        <v>0</v>
      </c>
    </row>
    <row r="69" spans="1:6" ht="24" x14ac:dyDescent="0.25">
      <c r="A69" s="27" t="s">
        <v>72</v>
      </c>
      <c r="B69" s="28">
        <v>3295</v>
      </c>
      <c r="C69" s="28" t="s">
        <v>73</v>
      </c>
      <c r="D69" s="29">
        <v>360</v>
      </c>
      <c r="E69" s="13">
        <f t="shared" si="3"/>
        <v>-105.12</v>
      </c>
      <c r="F69" s="30">
        <v>254.88</v>
      </c>
    </row>
    <row r="70" spans="1:6" x14ac:dyDescent="0.25">
      <c r="A70" s="23"/>
      <c r="B70" s="24">
        <v>34</v>
      </c>
      <c r="C70" s="24" t="s">
        <v>74</v>
      </c>
      <c r="D70" s="72">
        <f>D71</f>
        <v>480</v>
      </c>
      <c r="E70" s="13">
        <f t="shared" si="3"/>
        <v>-52.6</v>
      </c>
      <c r="F70" s="71">
        <f>F71</f>
        <v>427.4</v>
      </c>
    </row>
    <row r="71" spans="1:6" x14ac:dyDescent="0.25">
      <c r="A71" s="23"/>
      <c r="B71" s="24">
        <v>343</v>
      </c>
      <c r="C71" s="24" t="s">
        <v>75</v>
      </c>
      <c r="D71" s="25">
        <f>D72</f>
        <v>480</v>
      </c>
      <c r="E71" s="13">
        <f t="shared" si="3"/>
        <v>-52.6</v>
      </c>
      <c r="F71" s="26">
        <f>F72</f>
        <v>427.4</v>
      </c>
    </row>
    <row r="72" spans="1:6" ht="24" x14ac:dyDescent="0.25">
      <c r="A72" s="27" t="s">
        <v>76</v>
      </c>
      <c r="B72" s="28">
        <v>3431</v>
      </c>
      <c r="C72" s="28" t="s">
        <v>77</v>
      </c>
      <c r="D72" s="29">
        <v>480</v>
      </c>
      <c r="E72" s="13">
        <f t="shared" si="3"/>
        <v>-52.6</v>
      </c>
      <c r="F72" s="30">
        <v>427.4</v>
      </c>
    </row>
    <row r="73" spans="1:6" x14ac:dyDescent="0.25">
      <c r="A73" s="73" t="s">
        <v>6</v>
      </c>
      <c r="B73" s="74" t="s">
        <v>7</v>
      </c>
      <c r="C73" s="74" t="s">
        <v>8</v>
      </c>
      <c r="D73" s="75">
        <f>D74</f>
        <v>100</v>
      </c>
      <c r="E73" s="76">
        <f t="shared" si="3"/>
        <v>11.88</v>
      </c>
      <c r="F73" s="77">
        <f>F74</f>
        <v>111.88</v>
      </c>
    </row>
    <row r="74" spans="1:6" x14ac:dyDescent="0.25">
      <c r="A74" s="19" t="s">
        <v>9</v>
      </c>
      <c r="B74" s="20">
        <v>1</v>
      </c>
      <c r="C74" s="20" t="s">
        <v>10</v>
      </c>
      <c r="D74" s="21">
        <f>D75</f>
        <v>100</v>
      </c>
      <c r="E74" s="13">
        <f t="shared" si="3"/>
        <v>11.88</v>
      </c>
      <c r="F74" s="22">
        <f>F75</f>
        <v>111.88</v>
      </c>
    </row>
    <row r="75" spans="1:6" x14ac:dyDescent="0.25">
      <c r="A75" s="23"/>
      <c r="B75" s="24">
        <v>32</v>
      </c>
      <c r="C75" s="24" t="s">
        <v>54</v>
      </c>
      <c r="D75" s="72">
        <f>D76</f>
        <v>100</v>
      </c>
      <c r="E75" s="13">
        <f t="shared" si="3"/>
        <v>11.88</v>
      </c>
      <c r="F75" s="71">
        <f>F76</f>
        <v>111.88</v>
      </c>
    </row>
    <row r="76" spans="1:6" x14ac:dyDescent="0.25">
      <c r="A76" s="23"/>
      <c r="B76" s="24">
        <v>322</v>
      </c>
      <c r="C76" s="24" t="s">
        <v>59</v>
      </c>
      <c r="D76" s="25">
        <f>D77</f>
        <v>100</v>
      </c>
      <c r="E76" s="13">
        <f t="shared" si="3"/>
        <v>11.88</v>
      </c>
      <c r="F76" s="26">
        <f>F77</f>
        <v>111.88</v>
      </c>
    </row>
    <row r="77" spans="1:6" ht="24" x14ac:dyDescent="0.25">
      <c r="A77" s="27" t="s">
        <v>78</v>
      </c>
      <c r="B77" s="28">
        <v>3221</v>
      </c>
      <c r="C77" s="28" t="s">
        <v>61</v>
      </c>
      <c r="D77" s="29">
        <v>100</v>
      </c>
      <c r="E77" s="13">
        <f t="shared" si="3"/>
        <v>11.88</v>
      </c>
      <c r="F77" s="30">
        <v>111.88</v>
      </c>
    </row>
    <row r="78" spans="1:6" x14ac:dyDescent="0.25">
      <c r="A78" s="66" t="s">
        <v>28</v>
      </c>
      <c r="B78" s="67" t="s">
        <v>79</v>
      </c>
      <c r="C78" s="67" t="s">
        <v>80</v>
      </c>
      <c r="D78" s="68">
        <f>D79+D80</f>
        <v>4300</v>
      </c>
      <c r="E78" s="13">
        <f t="shared" si="3"/>
        <v>3750</v>
      </c>
      <c r="F78" s="69">
        <v>8050</v>
      </c>
    </row>
    <row r="79" spans="1:6" x14ac:dyDescent="0.25">
      <c r="A79" s="78" t="s">
        <v>6</v>
      </c>
      <c r="B79" s="79" t="s">
        <v>42</v>
      </c>
      <c r="C79" s="79" t="s">
        <v>36</v>
      </c>
      <c r="D79" s="80">
        <v>800</v>
      </c>
      <c r="E79" s="81"/>
      <c r="F79" s="82"/>
    </row>
    <row r="80" spans="1:6" x14ac:dyDescent="0.25">
      <c r="A80" s="61" t="s">
        <v>6</v>
      </c>
      <c r="B80" s="62" t="s">
        <v>15</v>
      </c>
      <c r="C80" s="62" t="s">
        <v>16</v>
      </c>
      <c r="D80" s="63">
        <f>D85+D86+D87</f>
        <v>3500</v>
      </c>
      <c r="E80" s="64">
        <f>F80-D80</f>
        <v>4550</v>
      </c>
      <c r="F80" s="65">
        <v>8050</v>
      </c>
    </row>
    <row r="81" spans="1:6" x14ac:dyDescent="0.25">
      <c r="A81" s="19" t="s">
        <v>9</v>
      </c>
      <c r="B81" s="20">
        <v>1</v>
      </c>
      <c r="C81" s="20" t="s">
        <v>10</v>
      </c>
      <c r="D81" s="32">
        <v>0</v>
      </c>
      <c r="E81" s="13">
        <f>F81-D81</f>
        <v>0</v>
      </c>
      <c r="F81" s="22"/>
    </row>
    <row r="82" spans="1:6" ht="24" x14ac:dyDescent="0.25">
      <c r="A82" s="23"/>
      <c r="B82" s="24">
        <v>42</v>
      </c>
      <c r="C82" s="24" t="s">
        <v>81</v>
      </c>
      <c r="D82" s="70">
        <v>4300</v>
      </c>
      <c r="E82" s="13">
        <f>F82-D82</f>
        <v>3750</v>
      </c>
      <c r="F82" s="71">
        <f>F83</f>
        <v>8050</v>
      </c>
    </row>
    <row r="83" spans="1:6" ht="24" x14ac:dyDescent="0.25">
      <c r="A83" s="23"/>
      <c r="B83" s="24">
        <v>424</v>
      </c>
      <c r="C83" s="24" t="s">
        <v>82</v>
      </c>
      <c r="D83" s="33">
        <v>0</v>
      </c>
      <c r="E83" s="13">
        <f>F83-D83</f>
        <v>8050</v>
      </c>
      <c r="F83" s="26">
        <f>F85+F86+F87</f>
        <v>8050</v>
      </c>
    </row>
    <row r="84" spans="1:6" x14ac:dyDescent="0.25">
      <c r="A84" s="23" t="s">
        <v>83</v>
      </c>
      <c r="B84" s="24">
        <v>4221</v>
      </c>
      <c r="C84" s="24" t="s">
        <v>84</v>
      </c>
      <c r="D84" s="33">
        <v>800</v>
      </c>
      <c r="E84" s="13"/>
      <c r="F84" s="26"/>
    </row>
    <row r="85" spans="1:6" x14ac:dyDescent="0.25">
      <c r="A85" s="27" t="s">
        <v>85</v>
      </c>
      <c r="B85" s="28">
        <v>4241</v>
      </c>
      <c r="C85" s="28" t="s">
        <v>86</v>
      </c>
      <c r="D85" s="40">
        <v>2500</v>
      </c>
      <c r="E85" s="13">
        <f t="shared" ref="E85:E93" si="4">F85-D85</f>
        <v>0</v>
      </c>
      <c r="F85" s="30">
        <v>2500</v>
      </c>
    </row>
    <row r="86" spans="1:6" x14ac:dyDescent="0.25">
      <c r="A86" s="27" t="s">
        <v>87</v>
      </c>
      <c r="B86" s="28">
        <v>4241</v>
      </c>
      <c r="C86" s="28" t="s">
        <v>88</v>
      </c>
      <c r="D86" s="29">
        <v>1000</v>
      </c>
      <c r="E86" s="13">
        <f t="shared" si="4"/>
        <v>-450</v>
      </c>
      <c r="F86" s="30">
        <v>550</v>
      </c>
    </row>
    <row r="87" spans="1:6" x14ac:dyDescent="0.25">
      <c r="A87" s="27" t="s">
        <v>89</v>
      </c>
      <c r="B87" s="28">
        <v>4241</v>
      </c>
      <c r="C87" s="28" t="s">
        <v>90</v>
      </c>
      <c r="D87" s="40">
        <v>0</v>
      </c>
      <c r="E87" s="13">
        <f t="shared" si="4"/>
        <v>5000</v>
      </c>
      <c r="F87" s="30">
        <v>5000</v>
      </c>
    </row>
    <row r="88" spans="1:6" ht="24" x14ac:dyDescent="0.25">
      <c r="A88" s="83" t="s">
        <v>28</v>
      </c>
      <c r="B88" s="84" t="s">
        <v>91</v>
      </c>
      <c r="C88" s="84" t="s">
        <v>92</v>
      </c>
      <c r="D88" s="85">
        <f>D89</f>
        <v>600</v>
      </c>
      <c r="E88" s="13">
        <f t="shared" si="4"/>
        <v>-375.2</v>
      </c>
      <c r="F88" s="69">
        <v>224.8</v>
      </c>
    </row>
    <row r="89" spans="1:6" x14ac:dyDescent="0.25">
      <c r="A89" s="15" t="s">
        <v>6</v>
      </c>
      <c r="B89" s="16" t="s">
        <v>42</v>
      </c>
      <c r="C89" s="16" t="s">
        <v>43</v>
      </c>
      <c r="D89" s="17">
        <f>D90</f>
        <v>600</v>
      </c>
      <c r="E89" s="13">
        <f t="shared" si="4"/>
        <v>-375.2</v>
      </c>
      <c r="F89" s="18">
        <v>224.8</v>
      </c>
    </row>
    <row r="90" spans="1:6" x14ac:dyDescent="0.25">
      <c r="A90" s="19" t="s">
        <v>9</v>
      </c>
      <c r="B90" s="20">
        <v>1</v>
      </c>
      <c r="C90" s="20" t="s">
        <v>10</v>
      </c>
      <c r="D90" s="21">
        <f>D91</f>
        <v>600</v>
      </c>
      <c r="E90" s="13">
        <f t="shared" si="4"/>
        <v>-375.2</v>
      </c>
      <c r="F90" s="22">
        <v>224.8</v>
      </c>
    </row>
    <row r="91" spans="1:6" x14ac:dyDescent="0.25">
      <c r="A91" s="23"/>
      <c r="B91" s="24">
        <v>32</v>
      </c>
      <c r="C91" s="24" t="s">
        <v>54</v>
      </c>
      <c r="D91" s="72">
        <f>D92+D94+D96</f>
        <v>600</v>
      </c>
      <c r="E91" s="13">
        <f t="shared" si="4"/>
        <v>-375.2</v>
      </c>
      <c r="F91" s="71">
        <f>F92+F96</f>
        <v>224.8</v>
      </c>
    </row>
    <row r="92" spans="1:6" x14ac:dyDescent="0.25">
      <c r="A92" s="23"/>
      <c r="B92" s="24">
        <v>322</v>
      </c>
      <c r="C92" s="24" t="s">
        <v>59</v>
      </c>
      <c r="D92" s="25">
        <v>150</v>
      </c>
      <c r="E92" s="13">
        <f t="shared" si="4"/>
        <v>12.37</v>
      </c>
      <c r="F92" s="26">
        <f>F93</f>
        <v>162.37</v>
      </c>
    </row>
    <row r="93" spans="1:6" ht="24" x14ac:dyDescent="0.25">
      <c r="A93" s="27" t="s">
        <v>93</v>
      </c>
      <c r="B93" s="28">
        <v>3221</v>
      </c>
      <c r="C93" s="28" t="s">
        <v>94</v>
      </c>
      <c r="D93" s="29">
        <v>150</v>
      </c>
      <c r="E93" s="13">
        <f t="shared" si="4"/>
        <v>12.37</v>
      </c>
      <c r="F93" s="30">
        <v>162.37</v>
      </c>
    </row>
    <row r="94" spans="1:6" x14ac:dyDescent="0.25">
      <c r="A94" s="27"/>
      <c r="B94" s="24">
        <v>323</v>
      </c>
      <c r="C94" s="24" t="s">
        <v>95</v>
      </c>
      <c r="D94" s="25">
        <v>150</v>
      </c>
      <c r="E94" s="13"/>
      <c r="F94" s="26"/>
    </row>
    <row r="95" spans="1:6" x14ac:dyDescent="0.25">
      <c r="A95" s="27"/>
      <c r="B95" s="28">
        <v>3237</v>
      </c>
      <c r="C95" s="28" t="s">
        <v>95</v>
      </c>
      <c r="D95" s="29">
        <v>150</v>
      </c>
      <c r="E95" s="13"/>
      <c r="F95" s="30"/>
    </row>
    <row r="96" spans="1:6" x14ac:dyDescent="0.25">
      <c r="A96" s="23"/>
      <c r="B96" s="24">
        <v>329</v>
      </c>
      <c r="C96" s="24" t="s">
        <v>69</v>
      </c>
      <c r="D96" s="25">
        <v>300</v>
      </c>
      <c r="E96" s="13">
        <f t="shared" ref="E96:E103" si="5">F96-D96</f>
        <v>-237.57</v>
      </c>
      <c r="F96" s="26">
        <f>F97</f>
        <v>62.43</v>
      </c>
    </row>
    <row r="97" spans="1:6" x14ac:dyDescent="0.25">
      <c r="A97" s="27" t="s">
        <v>96</v>
      </c>
      <c r="B97" s="28">
        <v>3293</v>
      </c>
      <c r="C97" s="28" t="s">
        <v>97</v>
      </c>
      <c r="D97" s="29">
        <v>300</v>
      </c>
      <c r="E97" s="13">
        <f t="shared" si="5"/>
        <v>-237.57</v>
      </c>
      <c r="F97" s="30">
        <v>62.43</v>
      </c>
    </row>
    <row r="98" spans="1:6" x14ac:dyDescent="0.25">
      <c r="A98" s="66" t="s">
        <v>28</v>
      </c>
      <c r="B98" s="67" t="s">
        <v>98</v>
      </c>
      <c r="C98" s="67" t="s">
        <v>99</v>
      </c>
      <c r="D98" s="86">
        <f>D99+D108</f>
        <v>1270</v>
      </c>
      <c r="E98" s="13">
        <f t="shared" si="5"/>
        <v>-919.98</v>
      </c>
      <c r="F98" s="69">
        <f>F108+F99</f>
        <v>350.02</v>
      </c>
    </row>
    <row r="99" spans="1:6" x14ac:dyDescent="0.25">
      <c r="A99" s="87" t="s">
        <v>6</v>
      </c>
      <c r="B99" s="88" t="s">
        <v>7</v>
      </c>
      <c r="C99" s="88" t="s">
        <v>8</v>
      </c>
      <c r="D99" s="89">
        <f>D100</f>
        <v>270</v>
      </c>
      <c r="E99" s="90">
        <f t="shared" si="5"/>
        <v>-269.98</v>
      </c>
      <c r="F99" s="91">
        <v>0.02</v>
      </c>
    </row>
    <row r="100" spans="1:6" x14ac:dyDescent="0.25">
      <c r="A100" s="19" t="s">
        <v>9</v>
      </c>
      <c r="B100" s="20">
        <v>1</v>
      </c>
      <c r="C100" s="20" t="s">
        <v>10</v>
      </c>
      <c r="D100" s="21">
        <f>D101</f>
        <v>270</v>
      </c>
      <c r="E100" s="13">
        <f t="shared" si="5"/>
        <v>-270</v>
      </c>
      <c r="F100" s="22">
        <v>0</v>
      </c>
    </row>
    <row r="101" spans="1:6" x14ac:dyDescent="0.25">
      <c r="A101" s="23"/>
      <c r="B101" s="24">
        <v>32</v>
      </c>
      <c r="C101" s="24" t="s">
        <v>54</v>
      </c>
      <c r="D101" s="72">
        <f>D102+D104+D106</f>
        <v>270</v>
      </c>
      <c r="E101" s="13">
        <f t="shared" si="5"/>
        <v>80</v>
      </c>
      <c r="F101" s="71">
        <f>F102+F106</f>
        <v>350</v>
      </c>
    </row>
    <row r="102" spans="1:6" x14ac:dyDescent="0.25">
      <c r="A102" s="23"/>
      <c r="B102" s="24">
        <v>322</v>
      </c>
      <c r="C102" s="24" t="s">
        <v>59</v>
      </c>
      <c r="D102" s="25">
        <v>70</v>
      </c>
      <c r="E102" s="13">
        <f t="shared" si="5"/>
        <v>215.65</v>
      </c>
      <c r="F102" s="26">
        <f>F103</f>
        <v>285.64999999999998</v>
      </c>
    </row>
    <row r="103" spans="1:6" ht="24" x14ac:dyDescent="0.25">
      <c r="A103" s="27" t="s">
        <v>100</v>
      </c>
      <c r="B103" s="28">
        <v>3221</v>
      </c>
      <c r="C103" s="28" t="s">
        <v>101</v>
      </c>
      <c r="D103" s="29">
        <v>70</v>
      </c>
      <c r="E103" s="13">
        <f t="shared" si="5"/>
        <v>215.65</v>
      </c>
      <c r="F103" s="30">
        <v>285.64999999999998</v>
      </c>
    </row>
    <row r="104" spans="1:6" x14ac:dyDescent="0.25">
      <c r="A104" s="92"/>
      <c r="B104" s="24">
        <v>323</v>
      </c>
      <c r="C104" s="24" t="s">
        <v>95</v>
      </c>
      <c r="D104" s="25">
        <v>100</v>
      </c>
      <c r="E104" s="13"/>
      <c r="F104" s="26"/>
    </row>
    <row r="105" spans="1:6" x14ac:dyDescent="0.25">
      <c r="A105" s="92"/>
      <c r="B105" s="28">
        <v>3237</v>
      </c>
      <c r="C105" s="28" t="s">
        <v>95</v>
      </c>
      <c r="D105" s="29">
        <v>100</v>
      </c>
      <c r="E105" s="13"/>
      <c r="F105" s="30"/>
    </row>
    <row r="106" spans="1:6" x14ac:dyDescent="0.25">
      <c r="B106" s="24">
        <v>329</v>
      </c>
      <c r="C106" s="24" t="s">
        <v>69</v>
      </c>
      <c r="D106" s="25">
        <v>100</v>
      </c>
      <c r="E106" s="13">
        <f t="shared" ref="E106:E116" si="6">F106-D106</f>
        <v>-35.65</v>
      </c>
      <c r="F106" s="26">
        <f>F107</f>
        <v>64.349999999999994</v>
      </c>
    </row>
    <row r="107" spans="1:6" x14ac:dyDescent="0.25">
      <c r="A107" s="27" t="s">
        <v>102</v>
      </c>
      <c r="B107" s="28">
        <v>3293</v>
      </c>
      <c r="C107" s="28" t="s">
        <v>103</v>
      </c>
      <c r="D107" s="29">
        <v>100</v>
      </c>
      <c r="E107" s="13">
        <f t="shared" si="6"/>
        <v>-35.65</v>
      </c>
      <c r="F107" s="93">
        <v>64.349999999999994</v>
      </c>
    </row>
    <row r="108" spans="1:6" x14ac:dyDescent="0.25">
      <c r="A108" s="61" t="s">
        <v>6</v>
      </c>
      <c r="B108" s="62" t="s">
        <v>15</v>
      </c>
      <c r="C108" s="62" t="s">
        <v>16</v>
      </c>
      <c r="D108" s="94">
        <v>1000</v>
      </c>
      <c r="E108" s="95">
        <f t="shared" si="6"/>
        <v>-650</v>
      </c>
      <c r="F108" s="65">
        <f>F103+F107</f>
        <v>350</v>
      </c>
    </row>
    <row r="109" spans="1:6" x14ac:dyDescent="0.25">
      <c r="A109" s="19" t="s">
        <v>9</v>
      </c>
      <c r="B109" s="20">
        <v>1</v>
      </c>
      <c r="C109" s="20" t="s">
        <v>10</v>
      </c>
      <c r="D109" s="21">
        <v>1000</v>
      </c>
      <c r="E109" s="13">
        <f t="shared" si="6"/>
        <v>-1000</v>
      </c>
      <c r="F109" s="22"/>
    </row>
    <row r="110" spans="1:6" x14ac:dyDescent="0.25">
      <c r="A110" s="23"/>
      <c r="B110" s="24">
        <v>32</v>
      </c>
      <c r="C110" s="24" t="s">
        <v>54</v>
      </c>
      <c r="D110" s="25">
        <v>1000</v>
      </c>
      <c r="E110" s="13">
        <f t="shared" si="6"/>
        <v>-1000</v>
      </c>
      <c r="F110" s="26"/>
    </row>
    <row r="111" spans="1:6" x14ac:dyDescent="0.25">
      <c r="B111" s="24">
        <v>322</v>
      </c>
      <c r="C111" s="24" t="s">
        <v>59</v>
      </c>
      <c r="D111" s="25">
        <v>1000</v>
      </c>
      <c r="E111" s="13">
        <f t="shared" si="6"/>
        <v>-1000</v>
      </c>
      <c r="F111" s="26"/>
    </row>
    <row r="112" spans="1:6" ht="24" x14ac:dyDescent="0.25">
      <c r="A112" s="27" t="s">
        <v>96</v>
      </c>
      <c r="B112" s="28">
        <v>3221</v>
      </c>
      <c r="C112" s="28" t="s">
        <v>104</v>
      </c>
      <c r="D112" s="29">
        <v>1000</v>
      </c>
      <c r="E112" s="13">
        <f t="shared" si="6"/>
        <v>-999.98</v>
      </c>
      <c r="F112" s="23">
        <v>0.02</v>
      </c>
    </row>
    <row r="113" spans="1:6" x14ac:dyDescent="0.25">
      <c r="A113" s="66" t="s">
        <v>28</v>
      </c>
      <c r="B113" s="67" t="s">
        <v>105</v>
      </c>
      <c r="C113" s="67" t="s">
        <v>106</v>
      </c>
      <c r="D113" s="86">
        <f>D114</f>
        <v>700</v>
      </c>
      <c r="E113" s="13">
        <f t="shared" si="6"/>
        <v>-453.6</v>
      </c>
      <c r="F113" s="69">
        <f>F114</f>
        <v>246.4</v>
      </c>
    </row>
    <row r="114" spans="1:6" x14ac:dyDescent="0.25">
      <c r="A114" s="15" t="s">
        <v>6</v>
      </c>
      <c r="B114" s="16" t="s">
        <v>42</v>
      </c>
      <c r="C114" s="16" t="s">
        <v>43</v>
      </c>
      <c r="D114" s="17">
        <f>D115</f>
        <v>700</v>
      </c>
      <c r="E114" s="13">
        <f t="shared" si="6"/>
        <v>-453.6</v>
      </c>
      <c r="F114" s="18">
        <f>F116</f>
        <v>246.4</v>
      </c>
    </row>
    <row r="115" spans="1:6" x14ac:dyDescent="0.25">
      <c r="A115" s="19" t="s">
        <v>9</v>
      </c>
      <c r="B115" s="20">
        <v>1</v>
      </c>
      <c r="C115" s="20" t="s">
        <v>10</v>
      </c>
      <c r="D115" s="21">
        <f>D116</f>
        <v>700</v>
      </c>
      <c r="E115" s="13">
        <f t="shared" si="6"/>
        <v>-453.6</v>
      </c>
      <c r="F115" s="22">
        <f>F116</f>
        <v>246.4</v>
      </c>
    </row>
    <row r="116" spans="1:6" x14ac:dyDescent="0.25">
      <c r="A116" s="23"/>
      <c r="B116" s="24">
        <v>32</v>
      </c>
      <c r="C116" s="24" t="s">
        <v>54</v>
      </c>
      <c r="D116" s="72">
        <f>D117+D119</f>
        <v>700</v>
      </c>
      <c r="E116" s="13">
        <f t="shared" si="6"/>
        <v>-453.6</v>
      </c>
      <c r="F116" s="71">
        <f>F117+F119</f>
        <v>246.4</v>
      </c>
    </row>
    <row r="117" spans="1:6" x14ac:dyDescent="0.25">
      <c r="A117" s="23"/>
      <c r="B117" s="24">
        <v>322</v>
      </c>
      <c r="C117" s="24" t="s">
        <v>59</v>
      </c>
      <c r="D117" s="25">
        <v>200</v>
      </c>
      <c r="E117" s="13">
        <f t="shared" ref="E117:E134" si="7">F117-D117</f>
        <v>-16.8</v>
      </c>
      <c r="F117" s="26">
        <f>F118</f>
        <v>183.2</v>
      </c>
    </row>
    <row r="118" spans="1:6" ht="24" x14ac:dyDescent="0.25">
      <c r="A118" s="27" t="s">
        <v>107</v>
      </c>
      <c r="B118" s="28">
        <v>3221</v>
      </c>
      <c r="C118" s="28" t="s">
        <v>108</v>
      </c>
      <c r="D118" s="29">
        <v>200</v>
      </c>
      <c r="E118" s="13">
        <f t="shared" si="7"/>
        <v>-16.8</v>
      </c>
      <c r="F118" s="30">
        <v>183.2</v>
      </c>
    </row>
    <row r="119" spans="1:6" x14ac:dyDescent="0.25">
      <c r="A119" s="23"/>
      <c r="B119" s="24">
        <v>329</v>
      </c>
      <c r="C119" s="24" t="s">
        <v>69</v>
      </c>
      <c r="D119" s="25">
        <v>500</v>
      </c>
      <c r="E119" s="13">
        <f t="shared" si="7"/>
        <v>-436.8</v>
      </c>
      <c r="F119" s="26">
        <f>F120</f>
        <v>63.2</v>
      </c>
    </row>
    <row r="120" spans="1:6" x14ac:dyDescent="0.25">
      <c r="A120" s="27" t="s">
        <v>109</v>
      </c>
      <c r="B120" s="28">
        <v>3293</v>
      </c>
      <c r="C120" s="28" t="s">
        <v>110</v>
      </c>
      <c r="D120" s="29">
        <v>500</v>
      </c>
      <c r="E120" s="13">
        <f t="shared" si="7"/>
        <v>-436.8</v>
      </c>
      <c r="F120" s="30">
        <v>63.2</v>
      </c>
    </row>
    <row r="121" spans="1:6" x14ac:dyDescent="0.25">
      <c r="A121" s="66" t="s">
        <v>28</v>
      </c>
      <c r="B121" s="67" t="s">
        <v>111</v>
      </c>
      <c r="C121" s="67" t="s">
        <v>112</v>
      </c>
      <c r="D121" s="86">
        <v>700</v>
      </c>
      <c r="E121" s="13">
        <f t="shared" si="7"/>
        <v>-616.35</v>
      </c>
      <c r="F121" s="69">
        <f>F122</f>
        <v>83.65</v>
      </c>
    </row>
    <row r="122" spans="1:6" x14ac:dyDescent="0.25">
      <c r="A122" s="15" t="s">
        <v>6</v>
      </c>
      <c r="B122" s="16" t="s">
        <v>42</v>
      </c>
      <c r="C122" s="16" t="s">
        <v>43</v>
      </c>
      <c r="D122" s="17">
        <v>700</v>
      </c>
      <c r="E122" s="13">
        <f t="shared" si="7"/>
        <v>-616.35</v>
      </c>
      <c r="F122" s="18">
        <f>F123</f>
        <v>83.65</v>
      </c>
    </row>
    <row r="123" spans="1:6" x14ac:dyDescent="0.25">
      <c r="A123" s="19" t="s">
        <v>9</v>
      </c>
      <c r="B123" s="20">
        <v>1</v>
      </c>
      <c r="C123" s="20" t="s">
        <v>10</v>
      </c>
      <c r="D123" s="21">
        <v>700</v>
      </c>
      <c r="E123" s="13">
        <f t="shared" si="7"/>
        <v>-616.35</v>
      </c>
      <c r="F123" s="22">
        <f>F124</f>
        <v>83.65</v>
      </c>
    </row>
    <row r="124" spans="1:6" x14ac:dyDescent="0.25">
      <c r="A124" s="23"/>
      <c r="B124" s="24">
        <v>32</v>
      </c>
      <c r="C124" s="24" t="s">
        <v>54</v>
      </c>
      <c r="D124" s="72">
        <v>700</v>
      </c>
      <c r="E124" s="13">
        <f t="shared" si="7"/>
        <v>-616.35</v>
      </c>
      <c r="F124" s="71">
        <f>F125+F127</f>
        <v>83.65</v>
      </c>
    </row>
    <row r="125" spans="1:6" x14ac:dyDescent="0.25">
      <c r="A125" s="23"/>
      <c r="B125" s="24">
        <v>322</v>
      </c>
      <c r="C125" s="24" t="s">
        <v>59</v>
      </c>
      <c r="D125" s="25">
        <v>200</v>
      </c>
      <c r="E125" s="13">
        <f t="shared" si="7"/>
        <v>-138.41999999999999</v>
      </c>
      <c r="F125" s="26">
        <v>61.58</v>
      </c>
    </row>
    <row r="126" spans="1:6" x14ac:dyDescent="0.25">
      <c r="A126" s="27" t="s">
        <v>113</v>
      </c>
      <c r="B126" s="28">
        <v>32211</v>
      </c>
      <c r="C126" s="28" t="s">
        <v>114</v>
      </c>
      <c r="D126" s="29">
        <v>200</v>
      </c>
      <c r="E126" s="13">
        <f t="shared" si="7"/>
        <v>-138.41999999999999</v>
      </c>
      <c r="F126" s="30">
        <v>61.58</v>
      </c>
    </row>
    <row r="127" spans="1:6" x14ac:dyDescent="0.25">
      <c r="A127" s="23"/>
      <c r="B127" s="24">
        <v>329</v>
      </c>
      <c r="C127" s="24" t="s">
        <v>69</v>
      </c>
      <c r="D127" s="25">
        <v>500</v>
      </c>
      <c r="E127" s="13">
        <f t="shared" si="7"/>
        <v>-477.93</v>
      </c>
      <c r="F127" s="26">
        <v>22.07</v>
      </c>
    </row>
    <row r="128" spans="1:6" x14ac:dyDescent="0.25">
      <c r="A128" s="96" t="s">
        <v>115</v>
      </c>
      <c r="B128" s="97">
        <v>32931</v>
      </c>
      <c r="C128" s="97" t="s">
        <v>116</v>
      </c>
      <c r="D128" s="98">
        <v>500</v>
      </c>
      <c r="E128" s="13">
        <f t="shared" si="7"/>
        <v>-477.93</v>
      </c>
      <c r="F128" s="99">
        <v>22.07</v>
      </c>
    </row>
    <row r="129" spans="1:6" ht="24" x14ac:dyDescent="0.25">
      <c r="A129" s="83" t="s">
        <v>28</v>
      </c>
      <c r="B129" s="84" t="s">
        <v>117</v>
      </c>
      <c r="C129" s="84" t="s">
        <v>118</v>
      </c>
      <c r="D129" s="85">
        <f t="shared" ref="D129:D131" si="8">D130</f>
        <v>270</v>
      </c>
      <c r="E129" s="13">
        <f t="shared" si="7"/>
        <v>-270</v>
      </c>
      <c r="F129" s="69">
        <v>0</v>
      </c>
    </row>
    <row r="130" spans="1:6" x14ac:dyDescent="0.25">
      <c r="A130" s="15" t="s">
        <v>6</v>
      </c>
      <c r="B130" s="16" t="s">
        <v>42</v>
      </c>
      <c r="C130" s="16" t="s">
        <v>43</v>
      </c>
      <c r="D130" s="17">
        <f t="shared" si="8"/>
        <v>270</v>
      </c>
      <c r="E130" s="13">
        <f t="shared" si="7"/>
        <v>-270</v>
      </c>
      <c r="F130" s="18">
        <v>0</v>
      </c>
    </row>
    <row r="131" spans="1:6" x14ac:dyDescent="0.25">
      <c r="A131" s="19" t="s">
        <v>9</v>
      </c>
      <c r="B131" s="20">
        <v>1</v>
      </c>
      <c r="C131" s="20" t="s">
        <v>10</v>
      </c>
      <c r="D131" s="21">
        <f t="shared" si="8"/>
        <v>270</v>
      </c>
      <c r="E131" s="13">
        <f t="shared" si="7"/>
        <v>-270</v>
      </c>
      <c r="F131" s="22">
        <v>0</v>
      </c>
    </row>
    <row r="132" spans="1:6" x14ac:dyDescent="0.25">
      <c r="A132" s="23"/>
      <c r="B132" s="24">
        <v>32</v>
      </c>
      <c r="C132" s="24" t="s">
        <v>54</v>
      </c>
      <c r="D132" s="72">
        <f>D133+D135+D137</f>
        <v>270</v>
      </c>
      <c r="E132" s="13">
        <f t="shared" si="7"/>
        <v>-270</v>
      </c>
      <c r="F132" s="71">
        <f>F133+F137</f>
        <v>0</v>
      </c>
    </row>
    <row r="133" spans="1:6" x14ac:dyDescent="0.25">
      <c r="A133" s="23"/>
      <c r="B133" s="24">
        <v>322</v>
      </c>
      <c r="C133" s="24" t="s">
        <v>59</v>
      </c>
      <c r="D133" s="25">
        <v>70</v>
      </c>
      <c r="E133" s="13">
        <f t="shared" si="7"/>
        <v>-70</v>
      </c>
      <c r="F133" s="26">
        <f>F134</f>
        <v>0</v>
      </c>
    </row>
    <row r="134" spans="1:6" ht="24" x14ac:dyDescent="0.25">
      <c r="A134" s="27" t="s">
        <v>93</v>
      </c>
      <c r="B134" s="28">
        <v>3221</v>
      </c>
      <c r="C134" s="28" t="s">
        <v>119</v>
      </c>
      <c r="D134" s="29">
        <v>70</v>
      </c>
      <c r="E134" s="13">
        <f t="shared" si="7"/>
        <v>-70</v>
      </c>
      <c r="F134" s="30">
        <v>0</v>
      </c>
    </row>
    <row r="135" spans="1:6" x14ac:dyDescent="0.25">
      <c r="A135" s="27"/>
      <c r="B135" s="24">
        <v>323</v>
      </c>
      <c r="C135" s="24" t="s">
        <v>95</v>
      </c>
      <c r="D135" s="25">
        <v>100</v>
      </c>
      <c r="E135" s="13"/>
      <c r="F135" s="26"/>
    </row>
    <row r="136" spans="1:6" x14ac:dyDescent="0.25">
      <c r="A136" s="27"/>
      <c r="B136" s="28">
        <v>3237</v>
      </c>
      <c r="C136" s="28" t="s">
        <v>95</v>
      </c>
      <c r="D136" s="29">
        <v>100</v>
      </c>
      <c r="E136" s="13"/>
      <c r="F136" s="30"/>
    </row>
    <row r="137" spans="1:6" x14ac:dyDescent="0.25">
      <c r="A137" s="23"/>
      <c r="B137" s="24">
        <v>329</v>
      </c>
      <c r="C137" s="24" t="s">
        <v>69</v>
      </c>
      <c r="D137" s="25">
        <v>100</v>
      </c>
      <c r="E137" s="13">
        <f>F137-D137</f>
        <v>-100</v>
      </c>
      <c r="F137" s="26">
        <f>F138</f>
        <v>0</v>
      </c>
    </row>
    <row r="138" spans="1:6" x14ac:dyDescent="0.25">
      <c r="A138" s="27" t="s">
        <v>96</v>
      </c>
      <c r="B138" s="28">
        <v>3293</v>
      </c>
      <c r="C138" s="28" t="s">
        <v>120</v>
      </c>
      <c r="D138" s="29">
        <v>100</v>
      </c>
      <c r="E138" s="13">
        <f>F138-D138</f>
        <v>-100</v>
      </c>
      <c r="F138" s="30">
        <v>0</v>
      </c>
    </row>
  </sheetData>
  <mergeCells count="1">
    <mergeCell ref="A40:F40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Narodna knjižnica Gunja</cp:lastModifiedBy>
  <cp:lastPrinted>2023-12-18T23:08:00Z</cp:lastPrinted>
  <dcterms:created xsi:type="dcterms:W3CDTF">2023-12-18T14:16:00Z</dcterms:created>
  <dcterms:modified xsi:type="dcterms:W3CDTF">2024-12-20T09:16:23Z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78CF0438C7B54095B94E41965D317694_12</vt:lpwstr>
  </property>
  <property fmtid="{D5CDD505-2E9C-101B-9397-08002B2CF9AE}" pid="3" name="KSOProductBuildVer">
    <vt:lpwstr>1033-12.2.0.19307</vt:lpwstr>
  </property>
</Properties>
</file>