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jiznica\Desktop\polugodipnji\"/>
    </mc:Choice>
  </mc:AlternateContent>
  <xr:revisionPtr revIDLastSave="0" documentId="8_{8EA394D8-38A7-4DA5-AED6-78F8B8B53C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H24" i="2" l="1"/>
  <c r="H47" i="2"/>
  <c r="K18" i="2"/>
  <c r="G18" i="2"/>
  <c r="J23" i="2" l="1"/>
  <c r="J28" i="2"/>
  <c r="U71" i="2"/>
  <c r="U70" i="2" s="1"/>
  <c r="U65" i="2"/>
  <c r="U66" i="2"/>
  <c r="J71" i="2"/>
  <c r="J70" i="2" s="1"/>
  <c r="J66" i="2"/>
  <c r="J65" i="2" s="1"/>
  <c r="H66" i="2"/>
  <c r="H65" i="2" s="1"/>
  <c r="K65" i="2"/>
  <c r="G71" i="2"/>
  <c r="G70" i="2" s="1"/>
  <c r="G66" i="2"/>
  <c r="G65" i="2" s="1"/>
  <c r="G28" i="2"/>
  <c r="G23" i="2"/>
  <c r="H23" i="2" l="1"/>
  <c r="K7" i="1" l="1"/>
  <c r="L7" i="1"/>
  <c r="G12" i="2" l="1"/>
  <c r="L11" i="1" l="1"/>
  <c r="L10" i="1"/>
  <c r="K19" i="1" l="1"/>
  <c r="K11" i="1"/>
  <c r="L15" i="1"/>
  <c r="K15" i="1"/>
  <c r="L24" i="1"/>
  <c r="L23" i="1" s="1"/>
  <c r="K24" i="1"/>
  <c r="K23" i="1" s="1"/>
  <c r="H58" i="2"/>
  <c r="N64" i="2" l="1"/>
  <c r="N63" i="2" s="1"/>
  <c r="N60" i="2"/>
  <c r="N58" i="2"/>
  <c r="N55" i="2"/>
  <c r="N54" i="2" s="1"/>
  <c r="N51" i="2"/>
  <c r="N50" i="2" s="1"/>
  <c r="N46" i="2"/>
  <c r="N39" i="2"/>
  <c r="M39" i="2"/>
  <c r="K39" i="2"/>
  <c r="N12" i="2"/>
  <c r="N28" i="2"/>
  <c r="N23" i="2"/>
  <c r="N14" i="2"/>
  <c r="N10" i="2"/>
  <c r="M64" i="2"/>
  <c r="M63" i="2" s="1"/>
  <c r="M60" i="2"/>
  <c r="M58" i="2"/>
  <c r="M55" i="2"/>
  <c r="M51" i="2"/>
  <c r="M50" i="2" s="1"/>
  <c r="K51" i="2"/>
  <c r="K50" i="2" s="1"/>
  <c r="M46" i="2"/>
  <c r="M45" i="2" s="1"/>
  <c r="M28" i="2"/>
  <c r="M23" i="2"/>
  <c r="M14" i="2"/>
  <c r="M12" i="2"/>
  <c r="M10" i="2"/>
  <c r="J14" i="2"/>
  <c r="G46" i="2"/>
  <c r="N9" i="2" l="1"/>
  <c r="N45" i="2"/>
  <c r="N53" i="2"/>
  <c r="M54" i="2"/>
  <c r="M53" i="2" s="1"/>
  <c r="M9" i="2"/>
  <c r="J10" i="2"/>
  <c r="V28" i="2" l="1"/>
  <c r="I32" i="2"/>
  <c r="S28" i="2" l="1"/>
  <c r="K14" i="2"/>
  <c r="K10" i="2"/>
  <c r="H28" i="2"/>
  <c r="H51" i="2"/>
  <c r="S46" i="2" l="1"/>
  <c r="H46" i="2"/>
  <c r="W77" i="2" l="1"/>
  <c r="K12" i="2"/>
  <c r="T77" i="2" l="1"/>
  <c r="Q77" i="2"/>
  <c r="L77" i="2"/>
  <c r="I77" i="2"/>
  <c r="T56" i="2"/>
  <c r="T75" i="2"/>
  <c r="Q59" i="2"/>
  <c r="Q62" i="2"/>
  <c r="L56" i="2"/>
  <c r="L59" i="2"/>
  <c r="L61" i="2"/>
  <c r="L62" i="2"/>
  <c r="W31" i="2"/>
  <c r="W34" i="2"/>
  <c r="T41" i="2"/>
  <c r="T44" i="2"/>
  <c r="T47" i="2"/>
  <c r="T52" i="2"/>
  <c r="T19" i="2"/>
  <c r="T21" i="2"/>
  <c r="L11" i="2"/>
  <c r="L13" i="2"/>
  <c r="L15" i="2"/>
  <c r="L16" i="2"/>
  <c r="L20" i="2"/>
  <c r="L24" i="2"/>
  <c r="L26" i="2"/>
  <c r="L27" i="2"/>
  <c r="L29" i="2"/>
  <c r="L30" i="2"/>
  <c r="L34" i="2"/>
  <c r="L35" i="2"/>
  <c r="L36" i="2"/>
  <c r="L40" i="2"/>
  <c r="I57" i="2"/>
  <c r="I59" i="2"/>
  <c r="I61" i="2"/>
  <c r="I62" i="2"/>
  <c r="I75" i="2"/>
  <c r="I41" i="2"/>
  <c r="I47" i="2"/>
  <c r="I52" i="2"/>
  <c r="I20" i="2"/>
  <c r="I24" i="2"/>
  <c r="I26" i="2"/>
  <c r="I29" i="2"/>
  <c r="I35" i="2"/>
  <c r="I36" i="2"/>
  <c r="H64" i="2"/>
  <c r="H63" i="2" s="1"/>
  <c r="J64" i="2"/>
  <c r="J63" i="2" s="1"/>
  <c r="K64" i="2"/>
  <c r="K63" i="2" s="1"/>
  <c r="O64" i="2"/>
  <c r="O63" i="2" s="1"/>
  <c r="P64" i="2"/>
  <c r="P63" i="2" s="1"/>
  <c r="R64" i="2"/>
  <c r="R63" i="2" s="1"/>
  <c r="S64" i="2"/>
  <c r="S63" i="2" s="1"/>
  <c r="U64" i="2"/>
  <c r="U63" i="2" s="1"/>
  <c r="V64" i="2"/>
  <c r="V63" i="2" s="1"/>
  <c r="G64" i="2"/>
  <c r="G63" i="2" s="1"/>
  <c r="U60" i="2"/>
  <c r="V60" i="2"/>
  <c r="R60" i="2"/>
  <c r="S60" i="2"/>
  <c r="O60" i="2"/>
  <c r="P60" i="2"/>
  <c r="J60" i="2"/>
  <c r="K60" i="2"/>
  <c r="G60" i="2"/>
  <c r="U58" i="2"/>
  <c r="R58" i="2"/>
  <c r="O58" i="2"/>
  <c r="J58" i="2"/>
  <c r="G58" i="2"/>
  <c r="U55" i="2"/>
  <c r="V55" i="2"/>
  <c r="R55" i="2"/>
  <c r="S55" i="2"/>
  <c r="O55" i="2"/>
  <c r="P55" i="2"/>
  <c r="J55" i="2"/>
  <c r="K55" i="2"/>
  <c r="G55" i="2"/>
  <c r="V51" i="2"/>
  <c r="V50" i="2" s="1"/>
  <c r="U51" i="2"/>
  <c r="U50" i="2" s="1"/>
  <c r="S51" i="2"/>
  <c r="S50" i="2" s="1"/>
  <c r="R51" i="2"/>
  <c r="R50" i="2" s="1"/>
  <c r="P51" i="2"/>
  <c r="P50" i="2" s="1"/>
  <c r="O51" i="2"/>
  <c r="O50" i="2" s="1"/>
  <c r="J50" i="2"/>
  <c r="H50" i="2"/>
  <c r="G51" i="2"/>
  <c r="I51" i="2" s="1"/>
  <c r="U46" i="2"/>
  <c r="U45" i="2" s="1"/>
  <c r="R46" i="2"/>
  <c r="R45" i="2" s="1"/>
  <c r="O46" i="2"/>
  <c r="O45" i="2" s="1"/>
  <c r="J46" i="2"/>
  <c r="J45" i="2" s="1"/>
  <c r="G45" i="2"/>
  <c r="U39" i="2"/>
  <c r="R39" i="2"/>
  <c r="O39" i="2"/>
  <c r="J39" i="2"/>
  <c r="G39" i="2"/>
  <c r="U28" i="2"/>
  <c r="R28" i="2"/>
  <c r="O28" i="2"/>
  <c r="O14" i="2"/>
  <c r="U10" i="2"/>
  <c r="U14" i="2"/>
  <c r="U18" i="2"/>
  <c r="U23" i="2"/>
  <c r="R23" i="2"/>
  <c r="O23" i="2"/>
  <c r="O10" i="2"/>
  <c r="O18" i="2"/>
  <c r="R10" i="2"/>
  <c r="R14" i="2"/>
  <c r="R18" i="2"/>
  <c r="J18" i="2"/>
  <c r="J12" i="2"/>
  <c r="G14" i="2"/>
  <c r="I11" i="2"/>
  <c r="G10" i="2"/>
  <c r="M8" i="1"/>
  <c r="M12" i="1"/>
  <c r="M17" i="1"/>
  <c r="M20" i="1"/>
  <c r="M22" i="1"/>
  <c r="M25" i="1"/>
  <c r="M26" i="1"/>
  <c r="K18" i="1"/>
  <c r="K14" i="1"/>
  <c r="K10" i="1"/>
  <c r="K6" i="1"/>
  <c r="T55" i="2" l="1"/>
  <c r="K5" i="1"/>
  <c r="G17" i="2"/>
  <c r="R54" i="2"/>
  <c r="R53" i="2" s="1"/>
  <c r="L60" i="2"/>
  <c r="G54" i="2"/>
  <c r="G53" i="2" s="1"/>
  <c r="U54" i="2"/>
  <c r="U53" i="2" s="1"/>
  <c r="J54" i="2"/>
  <c r="J53" i="2" s="1"/>
  <c r="O54" i="2"/>
  <c r="O53" i="2" s="1"/>
  <c r="L55" i="2"/>
  <c r="Q60" i="2"/>
  <c r="I63" i="2"/>
  <c r="T50" i="2"/>
  <c r="T63" i="2"/>
  <c r="T51" i="2"/>
  <c r="T64" i="2"/>
  <c r="G50" i="2"/>
  <c r="I50" i="2" s="1"/>
  <c r="I64" i="2"/>
  <c r="J9" i="2"/>
  <c r="R17" i="2"/>
  <c r="U17" i="2"/>
  <c r="O17" i="2"/>
  <c r="J17" i="2"/>
  <c r="R9" i="2"/>
  <c r="U9" i="2"/>
  <c r="O9" i="2"/>
  <c r="G9" i="2"/>
  <c r="H43" i="2"/>
  <c r="I44" i="2"/>
  <c r="I40" i="2"/>
  <c r="I34" i="2"/>
  <c r="I31" i="2"/>
  <c r="I30" i="2"/>
  <c r="I27" i="2"/>
  <c r="J8" i="2" l="1"/>
  <c r="R8" i="2"/>
  <c r="U8" i="2"/>
  <c r="G8" i="2"/>
  <c r="G76" i="2" s="1"/>
  <c r="O8" i="2"/>
  <c r="O79" i="2" s="1"/>
  <c r="L18" i="1"/>
  <c r="M18" i="1" s="1"/>
  <c r="M19" i="1"/>
  <c r="K58" i="2"/>
  <c r="K54" i="2" s="1"/>
  <c r="P58" i="2"/>
  <c r="S58" i="2"/>
  <c r="V58" i="2"/>
  <c r="L10" i="2"/>
  <c r="P10" i="2"/>
  <c r="S10" i="2"/>
  <c r="V10" i="2"/>
  <c r="L12" i="2"/>
  <c r="P12" i="2"/>
  <c r="S12" i="2"/>
  <c r="V12" i="2"/>
  <c r="L14" i="2"/>
  <c r="P14" i="2"/>
  <c r="S14" i="2"/>
  <c r="V14" i="2"/>
  <c r="L18" i="2"/>
  <c r="P18" i="2"/>
  <c r="S18" i="2"/>
  <c r="T18" i="2" s="1"/>
  <c r="V18" i="2"/>
  <c r="K23" i="2"/>
  <c r="L23" i="2" s="1"/>
  <c r="P23" i="2"/>
  <c r="S23" i="2"/>
  <c r="V23" i="2"/>
  <c r="K28" i="2"/>
  <c r="L28" i="2" s="1"/>
  <c r="P28" i="2"/>
  <c r="W28" i="2"/>
  <c r="L39" i="2"/>
  <c r="P39" i="2"/>
  <c r="S39" i="2"/>
  <c r="T39" i="2" s="1"/>
  <c r="V39" i="2"/>
  <c r="K46" i="2"/>
  <c r="K45" i="2" s="1"/>
  <c r="P46" i="2"/>
  <c r="P45" i="2" s="1"/>
  <c r="V46" i="2"/>
  <c r="V45" i="2" s="1"/>
  <c r="H10" i="2"/>
  <c r="I10" i="2" s="1"/>
  <c r="I58" i="2"/>
  <c r="H60" i="2"/>
  <c r="I60" i="2" s="1"/>
  <c r="I15" i="2"/>
  <c r="I16" i="2"/>
  <c r="I19" i="2"/>
  <c r="H21" i="2"/>
  <c r="I21" i="2" l="1"/>
  <c r="H18" i="2"/>
  <c r="U76" i="2"/>
  <c r="U79" i="2" s="1"/>
  <c r="J76" i="2"/>
  <c r="J79" i="2" s="1"/>
  <c r="Q58" i="2"/>
  <c r="P54" i="2"/>
  <c r="L58" i="2"/>
  <c r="G79" i="2"/>
  <c r="S45" i="2"/>
  <c r="T45" i="2" s="1"/>
  <c r="T46" i="2"/>
  <c r="H55" i="2"/>
  <c r="I56" i="2"/>
  <c r="H12" i="2"/>
  <c r="I12" i="2" s="1"/>
  <c r="I13" i="2"/>
  <c r="L6" i="1"/>
  <c r="M6" i="1" s="1"/>
  <c r="M7" i="1"/>
  <c r="M10" i="1"/>
  <c r="M11" i="1"/>
  <c r="M23" i="1"/>
  <c r="M24" i="1"/>
  <c r="V54" i="2"/>
  <c r="V53" i="2" s="1"/>
  <c r="H39" i="2"/>
  <c r="I39" i="2" s="1"/>
  <c r="P17" i="2"/>
  <c r="I28" i="2"/>
  <c r="V17" i="2"/>
  <c r="I23" i="2"/>
  <c r="K17" i="2"/>
  <c r="L17" i="2" s="1"/>
  <c r="V9" i="2"/>
  <c r="S9" i="2"/>
  <c r="S8" i="2" s="1"/>
  <c r="P9" i="2"/>
  <c r="H14" i="2"/>
  <c r="K9" i="2"/>
  <c r="L9" i="2" s="1"/>
  <c r="S54" i="2"/>
  <c r="I55" i="2" l="1"/>
  <c r="H54" i="2"/>
  <c r="V8" i="2"/>
  <c r="I18" i="2"/>
  <c r="H17" i="2"/>
  <c r="I17" i="2" s="1"/>
  <c r="P53" i="2"/>
  <c r="Q54" i="2"/>
  <c r="W17" i="2"/>
  <c r="T8" i="2"/>
  <c r="T17" i="2"/>
  <c r="P8" i="2"/>
  <c r="H45" i="2"/>
  <c r="I45" i="2" s="1"/>
  <c r="I46" i="2"/>
  <c r="K53" i="2"/>
  <c r="L53" i="2" s="1"/>
  <c r="L54" i="2"/>
  <c r="S53" i="2"/>
  <c r="T53" i="2" s="1"/>
  <c r="T54" i="2"/>
  <c r="K8" i="2"/>
  <c r="H9" i="2"/>
  <c r="I14" i="2"/>
  <c r="K76" i="2" l="1"/>
  <c r="K79" i="2" s="1"/>
  <c r="I9" i="2"/>
  <c r="H8" i="2"/>
  <c r="L8" i="2"/>
  <c r="H53" i="2"/>
  <c r="I54" i="2"/>
  <c r="P76" i="2"/>
  <c r="P79" i="2" s="1"/>
  <c r="Q53" i="2"/>
  <c r="V76" i="2"/>
  <c r="V79" i="2" s="1"/>
  <c r="W8" i="2"/>
  <c r="M27" i="1"/>
  <c r="I53" i="2" l="1"/>
  <c r="H76" i="2"/>
  <c r="T76" i="2"/>
  <c r="T79" i="2" s="1"/>
  <c r="S79" i="2"/>
  <c r="Q76" i="2"/>
  <c r="Q79" i="2" s="1"/>
  <c r="W76" i="2"/>
  <c r="W79" i="2" s="1"/>
  <c r="L76" i="2"/>
  <c r="L79" i="2" s="1"/>
  <c r="H79" i="2"/>
  <c r="I8" i="2"/>
  <c r="I76" i="2" l="1"/>
  <c r="I79" i="2" s="1"/>
  <c r="Q8" i="2"/>
  <c r="M15" i="1"/>
  <c r="L14" i="1"/>
  <c r="M14" i="1" l="1"/>
  <c r="L5" i="1"/>
  <c r="M5" i="1" s="1"/>
  <c r="M8" i="2"/>
  <c r="M17" i="2"/>
  <c r="M18" i="2"/>
  <c r="M19" i="2"/>
  <c r="N8" i="2"/>
  <c r="N17" i="2"/>
  <c r="N18" i="2"/>
  <c r="N19" i="2"/>
</calcChain>
</file>

<file path=xl/sharedStrings.xml><?xml version="1.0" encoding="utf-8"?>
<sst xmlns="http://schemas.openxmlformats.org/spreadsheetml/2006/main" count="169" uniqueCount="135">
  <si>
    <t>Račun</t>
  </si>
  <si>
    <t>-konto</t>
  </si>
  <si>
    <t>NAZIV RAČUNA</t>
  </si>
  <si>
    <t>IZNOS</t>
  </si>
  <si>
    <t>PRIHODI OD POSLOVANJA</t>
  </si>
  <si>
    <t>POMOĆI</t>
  </si>
  <si>
    <t>PRIHODI OD IMOVINE</t>
  </si>
  <si>
    <t>PRIHODI OD PRISTOJBI, NAKNADA I PO POSEBNIM PROPISIMA</t>
  </si>
  <si>
    <t>PRIHODI PO POSEBNIM PROPISIMA</t>
  </si>
  <si>
    <t>Članarine i druge naknade korisnika</t>
  </si>
  <si>
    <t>PRIHODI IZ PRORAČUNA ZA REDOVNU DJELATNOST</t>
  </si>
  <si>
    <t xml:space="preserve">PRIHODI IZ PRORAČUNA </t>
  </si>
  <si>
    <t>Prihodi iz proračuna za rashode poslovanja</t>
  </si>
  <si>
    <t>Prihodi iz proračuna za nabavu nefinancijske imovine</t>
  </si>
  <si>
    <t>POMOĆI IZ PRORAČUNA</t>
  </si>
  <si>
    <t>PRIHODI OD FINANCIJSKE IMOVINE</t>
  </si>
  <si>
    <t>UKUPNO</t>
  </si>
  <si>
    <t>Naziv računa</t>
  </si>
  <si>
    <t>proračun</t>
  </si>
  <si>
    <t>Izvori sredstava</t>
  </si>
  <si>
    <t>RASHODI POSLOVANJA</t>
  </si>
  <si>
    <t>RASHODI ZA ZAPOSLENE</t>
  </si>
  <si>
    <t>PLAĆE (BRUTTO)</t>
  </si>
  <si>
    <t>Plaće za zaposlene</t>
  </si>
  <si>
    <t>OSTALI RASHODI ZA ZAPOSLENE</t>
  </si>
  <si>
    <t>Ostali rashodi za zaposlene</t>
  </si>
  <si>
    <t>DOPRINOSI NA PLAĆU</t>
  </si>
  <si>
    <t>Doprinosi za zdravstveno osiguranje</t>
  </si>
  <si>
    <t>Doprinosi za zapošljavanje</t>
  </si>
  <si>
    <t>MATERIJALNI RASHODI</t>
  </si>
  <si>
    <t>NAKNADA TROŠKOVA ZAPOSLENIMA</t>
  </si>
  <si>
    <t>Službena putovanja</t>
  </si>
  <si>
    <t>Stručno usavršavanje zaposlenih</t>
  </si>
  <si>
    <t>RASHODI ZA MATERIJAL I ENERGIJU</t>
  </si>
  <si>
    <t>Uredski materijal i ostali mat.rashodi</t>
  </si>
  <si>
    <t>Materijal i dijelovi za održavanje</t>
  </si>
  <si>
    <t>Sitni inventar</t>
  </si>
  <si>
    <t>RASHODI ZA USLUGE</t>
  </si>
  <si>
    <t>Usluge telefona, interneta,pošte</t>
  </si>
  <si>
    <t>Usluge tekućeg i inv.održavanja</t>
  </si>
  <si>
    <t>Usluge promidžbe i informiranja</t>
  </si>
  <si>
    <t>Intelektualne i osobne usluge</t>
  </si>
  <si>
    <t>Računalne usluge</t>
  </si>
  <si>
    <t>Ostale usluge</t>
  </si>
  <si>
    <t>OSTALI RASHODI POSLOVANJA</t>
  </si>
  <si>
    <t>Premije osiguranja</t>
  </si>
  <si>
    <t>Reprezentacija</t>
  </si>
  <si>
    <t>Pristojbe i naknade</t>
  </si>
  <si>
    <t>FINANCIJSKI RASHODI</t>
  </si>
  <si>
    <t>OSTALI FINANCIJSKI RASHODI</t>
  </si>
  <si>
    <t>Bank.usluge i usluge platnog prometa</t>
  </si>
  <si>
    <t>Zatezne kamate za doprinose</t>
  </si>
  <si>
    <t>POSTROJENJA I OPREMA</t>
  </si>
  <si>
    <t>Uredska oprema i namještaj</t>
  </si>
  <si>
    <t>KNJIGE, UMJ.DJELA I OSTALO</t>
  </si>
  <si>
    <t>Knjige u knjižnici</t>
  </si>
  <si>
    <t>UKUPNO RASHODI</t>
  </si>
  <si>
    <t>Viškovi prethod.godine</t>
  </si>
  <si>
    <t>RAZLIKA (prihodi+viškovi-rashodi)</t>
  </si>
  <si>
    <t>PRIHODI OD PR.USLUGA I PR.DONACIJA</t>
  </si>
  <si>
    <t>DONACIJE OD PRAVNIH I FIZIČKIH OSOBA</t>
  </si>
  <si>
    <t>Tekuće donacije fizičkih osoba</t>
  </si>
  <si>
    <t>Donacija TZ</t>
  </si>
  <si>
    <t>Pozicija</t>
  </si>
  <si>
    <t>Aktivnost</t>
  </si>
  <si>
    <t>PLAN</t>
  </si>
  <si>
    <t>IZVRŠENJ.</t>
  </si>
  <si>
    <t>%</t>
  </si>
  <si>
    <t>Plan</t>
  </si>
  <si>
    <t>Izvršenje</t>
  </si>
  <si>
    <t>Izvr.</t>
  </si>
  <si>
    <t>OSTALI RASHODI</t>
  </si>
  <si>
    <t>TEKUĆE DONACIJE</t>
  </si>
  <si>
    <t>Tekuće donacije u novcu</t>
  </si>
  <si>
    <t>Oprema za održavanje i zaštitu</t>
  </si>
  <si>
    <t>Ulaganje u računalne programe</t>
  </si>
  <si>
    <t>PLEM.METALI I OST.POHR.VRIJEDNOSTI</t>
  </si>
  <si>
    <t>Pohranjene knjige, umj.djela i ost.</t>
  </si>
  <si>
    <t>ukupno</t>
  </si>
  <si>
    <t>Grad</t>
  </si>
  <si>
    <t>izvr.</t>
  </si>
  <si>
    <t>pomoći</t>
  </si>
  <si>
    <t>Plan.</t>
  </si>
  <si>
    <t>Pom.</t>
  </si>
  <si>
    <t>vlastiti i</t>
  </si>
  <si>
    <t>Vlast.</t>
  </si>
  <si>
    <t>donacije</t>
  </si>
  <si>
    <t>Don.</t>
  </si>
  <si>
    <t>RASHODI ZA NAB. KAPIT. IMOVINE</t>
  </si>
  <si>
    <t>UKUPNO PRIHODI</t>
  </si>
  <si>
    <t>ost.rash.</t>
  </si>
  <si>
    <t>Poz.</t>
  </si>
  <si>
    <t xml:space="preserve">Naknade za prijevoz </t>
  </si>
  <si>
    <t>RASHODI ZA NABAVU PROIZV.IMOV.</t>
  </si>
  <si>
    <t>NEMATERIJALNA PROIZV. IMOVINA</t>
  </si>
  <si>
    <t>Umjetnička, lit. i znanst.djela (CD-i)</t>
  </si>
  <si>
    <t>RASHODI ZA POHRANJENE VRIJEDN.</t>
  </si>
  <si>
    <t>Ostali nespom.fin.rashodi</t>
  </si>
  <si>
    <t>Ostali prihodi od fin.imovine</t>
  </si>
  <si>
    <t>Zakupnine i najamnine</t>
  </si>
  <si>
    <t/>
  </si>
  <si>
    <t xml:space="preserve"> </t>
  </si>
  <si>
    <t>općinski</t>
  </si>
  <si>
    <t>NAKNADA ZA OBAVLJANJE PRATEČIH DJELATNOSTI</t>
  </si>
  <si>
    <t>Izvješće sastavila: Jasminka Gluvaković</t>
  </si>
  <si>
    <t>I. rebalans</t>
  </si>
  <si>
    <t xml:space="preserve"> proračiun</t>
  </si>
  <si>
    <t>proračuna</t>
  </si>
  <si>
    <t>od I. rebalansa</t>
  </si>
  <si>
    <t>Reprezentacija-MJESEC KNJIGE</t>
  </si>
  <si>
    <t>Min.kultur</t>
  </si>
  <si>
    <t>Min.kultur.</t>
  </si>
  <si>
    <t>V-S Župan.</t>
  </si>
  <si>
    <t>Kapitalne pomoći drž.proračuna pror.korisnicima JLRPS-VSŽ</t>
  </si>
  <si>
    <t>Kapitalne pomoći drž.proračuna pror.korisnicima JLRPS-MK</t>
  </si>
  <si>
    <t>Honorari</t>
  </si>
  <si>
    <t>URedski materijal i ostali mat.MJESEC KNJIGE</t>
  </si>
  <si>
    <t>Autorski honorar-MJESEC KNJIGE</t>
  </si>
  <si>
    <t>AKTIVNOST- DAN ZA PRIĆU</t>
  </si>
  <si>
    <t>AKTIVNOST- DAN ZA PRIĆU-uredski mat.</t>
  </si>
  <si>
    <t>AKTIVNOST DAN ZA PRIČU-HONORAR</t>
  </si>
  <si>
    <t>AKTIVNOST DAN ZA PRIČU-reprezentacija</t>
  </si>
  <si>
    <t>AKTIVNOST LJETO I KNJIŽNICI</t>
  </si>
  <si>
    <t>AKTIVNOST LJETO I KNJIŽNICI-uredski mat.</t>
  </si>
  <si>
    <t>AKTIVNOST LJETO U KNJIŽNICI -HONORAR</t>
  </si>
  <si>
    <t>AKTIVNOST LJETO U KNJIŽNICI -reprezentacija</t>
  </si>
  <si>
    <t>Kamate BANKARSKE</t>
  </si>
  <si>
    <t>V-S Župa.</t>
  </si>
  <si>
    <t>Višak prethodnih godina je u iznosu od 2172,43 kn i čine ga vlastiti prihodi.</t>
  </si>
  <si>
    <t>IZVRŠENJE PRIHODA I PRIMITAKA 01.01.-30.06.2022.</t>
  </si>
  <si>
    <t>Naknada za korištene OA u službene svrhe</t>
  </si>
  <si>
    <t xml:space="preserve">Stanje ŽR na dan 30.06.2022 je u iznosu od 2.704,47 kn i čine ga višak prihoda od 1.275,99 (neutošena proračunska sredstva  za ZO 1263,49+ obveza za Finu u iznosu od 12,50 kn)  </t>
  </si>
  <si>
    <t xml:space="preserve"> te vlastita sredstva umanjena za iznos provizije zaba koja se naplačuje automatizmom i naknadno podnosi zahtjev ( 333,96 kn) i HRT pretplata za koju se također podnosi zahtjev.</t>
  </si>
  <si>
    <t>Iz vlastitih sredstava za koje se neće podnositi zahtjev plaćen je izdatak za sudske pristojbe u iznosu od 250,00 kn</t>
  </si>
  <si>
    <t>IZVRŠENJE RASHODI I IZDACI 01.01.-30.06.2022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</si>
</sst>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rgb="FFFFC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1" fillId="0" borderId="11" xfId="0" applyFont="1" applyBorder="1"/>
    <xf numFmtId="0" fontId="1" fillId="0" borderId="14" xfId="0" applyFont="1" applyBorder="1"/>
    <xf numFmtId="2" fontId="0" fillId="0" borderId="5" xfId="0" applyNumberFormat="1" applyBorder="1"/>
    <xf numFmtId="0" fontId="1" fillId="0" borderId="4" xfId="0" applyFont="1" applyBorder="1"/>
    <xf numFmtId="0" fontId="3" fillId="0" borderId="0" xfId="0" applyFont="1"/>
    <xf numFmtId="0" fontId="3" fillId="0" borderId="0" xfId="0" quotePrefix="1" applyFont="1"/>
    <xf numFmtId="0" fontId="1" fillId="0" borderId="2" xfId="0" applyFont="1" applyBorder="1"/>
    <xf numFmtId="0" fontId="0" fillId="0" borderId="10" xfId="0" applyBorder="1"/>
    <xf numFmtId="0" fontId="5" fillId="0" borderId="11" xfId="0" applyFont="1" applyBorder="1"/>
    <xf numFmtId="0" fontId="4" fillId="0" borderId="0" xfId="0" applyFont="1"/>
    <xf numFmtId="0" fontId="5" fillId="0" borderId="0" xfId="0" applyFont="1"/>
    <xf numFmtId="2" fontId="7" fillId="0" borderId="1" xfId="0" applyNumberFormat="1" applyFont="1" applyBorder="1"/>
    <xf numFmtId="2" fontId="7" fillId="0" borderId="5" xfId="0" applyNumberFormat="1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7" xfId="0" quotePrefix="1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0" xfId="0" applyFont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0" xfId="0" applyFont="1"/>
    <xf numFmtId="2" fontId="7" fillId="0" borderId="10" xfId="0" applyNumberFormat="1" applyFont="1" applyBorder="1"/>
    <xf numFmtId="2" fontId="7" fillId="0" borderId="6" xfId="0" applyNumberFormat="1" applyFont="1" applyBorder="1"/>
    <xf numFmtId="2" fontId="7" fillId="0" borderId="0" xfId="0" applyNumberFormat="1" applyFont="1"/>
    <xf numFmtId="2" fontId="6" fillId="0" borderId="0" xfId="0" applyNumberFormat="1" applyFont="1"/>
    <xf numFmtId="0" fontId="1" fillId="0" borderId="16" xfId="0" applyFont="1" applyBorder="1"/>
    <xf numFmtId="0" fontId="1" fillId="0" borderId="18" xfId="0" applyFont="1" applyBorder="1"/>
    <xf numFmtId="0" fontId="1" fillId="0" borderId="18" xfId="0" quotePrefix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5" xfId="0" applyBorder="1"/>
    <xf numFmtId="0" fontId="2" fillId="0" borderId="15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0" fillId="0" borderId="3" xfId="0" applyBorder="1"/>
    <xf numFmtId="4" fontId="2" fillId="0" borderId="15" xfId="0" applyNumberFormat="1" applyFont="1" applyBorder="1"/>
    <xf numFmtId="4" fontId="1" fillId="0" borderId="15" xfId="0" applyNumberFormat="1" applyFont="1" applyBorder="1"/>
    <xf numFmtId="4" fontId="0" fillId="0" borderId="5" xfId="0" applyNumberFormat="1" applyBorder="1"/>
    <xf numFmtId="2" fontId="2" fillId="0" borderId="15" xfId="0" applyNumberFormat="1" applyFont="1" applyBorder="1"/>
    <xf numFmtId="2" fontId="1" fillId="0" borderId="15" xfId="0" applyNumberFormat="1" applyFont="1" applyBorder="1"/>
    <xf numFmtId="0" fontId="0" fillId="0" borderId="10" xfId="0" applyBorder="1" applyAlignment="1">
      <alignment horizontal="left"/>
    </xf>
    <xf numFmtId="0" fontId="0" fillId="0" borderId="9" xfId="0" applyBorder="1"/>
    <xf numFmtId="4" fontId="0" fillId="0" borderId="10" xfId="0" applyNumberFormat="1" applyBorder="1"/>
    <xf numFmtId="2" fontId="0" fillId="0" borderId="10" xfId="0" applyNumberFormat="1" applyBorder="1"/>
    <xf numFmtId="0" fontId="0" fillId="0" borderId="27" xfId="0" applyBorder="1"/>
    <xf numFmtId="0" fontId="0" fillId="0" borderId="28" xfId="0" applyBorder="1"/>
    <xf numFmtId="0" fontId="0" fillId="0" borderId="6" xfId="0" applyBorder="1" applyAlignment="1">
      <alignment horizontal="left"/>
    </xf>
    <xf numFmtId="0" fontId="0" fillId="0" borderId="19" xfId="0" applyBorder="1"/>
    <xf numFmtId="4" fontId="0" fillId="0" borderId="6" xfId="0" applyNumberFormat="1" applyBorder="1"/>
    <xf numFmtId="2" fontId="0" fillId="0" borderId="6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2" fontId="6" fillId="0" borderId="30" xfId="0" applyNumberFormat="1" applyFont="1" applyBorder="1"/>
    <xf numFmtId="2" fontId="6" fillId="0" borderId="31" xfId="0" applyNumberFormat="1" applyFont="1" applyBorder="1"/>
    <xf numFmtId="2" fontId="7" fillId="0" borderId="39" xfId="0" applyNumberFormat="1" applyFont="1" applyBorder="1"/>
    <xf numFmtId="0" fontId="6" fillId="0" borderId="26" xfId="0" applyFont="1" applyBorder="1"/>
    <xf numFmtId="0" fontId="7" fillId="0" borderId="1" xfId="0" applyFont="1" applyBorder="1" applyAlignment="1">
      <alignment horizontal="left"/>
    </xf>
    <xf numFmtId="0" fontId="7" fillId="0" borderId="8" xfId="0" applyFont="1" applyBorder="1"/>
    <xf numFmtId="2" fontId="7" fillId="0" borderId="36" xfId="0" applyNumberFormat="1" applyFont="1" applyBorder="1"/>
    <xf numFmtId="0" fontId="7" fillId="0" borderId="0" xfId="0" applyFont="1"/>
    <xf numFmtId="0" fontId="6" fillId="2" borderId="17" xfId="0" applyFont="1" applyFill="1" applyBorder="1" applyAlignment="1">
      <alignment horizontal="center"/>
    </xf>
    <xf numFmtId="2" fontId="6" fillId="2" borderId="30" xfId="0" applyNumberFormat="1" applyFont="1" applyFill="1" applyBorder="1"/>
    <xf numFmtId="2" fontId="7" fillId="2" borderId="10" xfId="0" applyNumberFormat="1" applyFont="1" applyFill="1" applyBorder="1"/>
    <xf numFmtId="2" fontId="7" fillId="2" borderId="5" xfId="0" applyNumberFormat="1" applyFont="1" applyFill="1" applyBorder="1"/>
    <xf numFmtId="2" fontId="7" fillId="2" borderId="6" xfId="0" applyNumberFormat="1" applyFont="1" applyFill="1" applyBorder="1"/>
    <xf numFmtId="2" fontId="7" fillId="2" borderId="1" xfId="0" applyNumberFormat="1" applyFont="1" applyFill="1" applyBorder="1"/>
    <xf numFmtId="2" fontId="7" fillId="2" borderId="39" xfId="0" applyNumberFormat="1" applyFont="1" applyFill="1" applyBorder="1"/>
    <xf numFmtId="2" fontId="7" fillId="2" borderId="0" xfId="0" applyNumberFormat="1" applyFont="1" applyFill="1"/>
    <xf numFmtId="4" fontId="6" fillId="2" borderId="30" xfId="0" applyNumberFormat="1" applyFont="1" applyFill="1" applyBorder="1"/>
    <xf numFmtId="2" fontId="6" fillId="2" borderId="10" xfId="0" applyNumberFormat="1" applyFont="1" applyFill="1" applyBorder="1"/>
    <xf numFmtId="2" fontId="6" fillId="2" borderId="31" xfId="0" applyNumberFormat="1" applyFont="1" applyFill="1" applyBorder="1"/>
    <xf numFmtId="0" fontId="6" fillId="0" borderId="33" xfId="0" applyFont="1" applyBorder="1"/>
    <xf numFmtId="0" fontId="6" fillId="0" borderId="27" xfId="0" applyFont="1" applyBorder="1"/>
    <xf numFmtId="2" fontId="7" fillId="2" borderId="5" xfId="0" quotePrefix="1" applyNumberFormat="1" applyFont="1" applyFill="1" applyBorder="1"/>
    <xf numFmtId="0" fontId="7" fillId="0" borderId="10" xfId="0" applyFont="1" applyBorder="1" applyAlignment="1">
      <alignment horizontal="left"/>
    </xf>
    <xf numFmtId="2" fontId="7" fillId="0" borderId="13" xfId="0" applyNumberFormat="1" applyFont="1" applyBorder="1"/>
    <xf numFmtId="0" fontId="0" fillId="0" borderId="18" xfId="0" applyBorder="1"/>
    <xf numFmtId="0" fontId="0" fillId="0" borderId="1" xfId="0" applyBorder="1"/>
    <xf numFmtId="0" fontId="1" fillId="0" borderId="18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43" xfId="0" applyBorder="1"/>
    <xf numFmtId="4" fontId="1" fillId="0" borderId="18" xfId="0" applyNumberFormat="1" applyFont="1" applyBorder="1"/>
    <xf numFmtId="2" fontId="0" fillId="0" borderId="1" xfId="0" applyNumberFormat="1" applyBorder="1"/>
    <xf numFmtId="2" fontId="1" fillId="0" borderId="18" xfId="0" applyNumberFormat="1" applyFont="1" applyBorder="1"/>
    <xf numFmtId="0" fontId="10" fillId="0" borderId="0" xfId="0" applyFont="1"/>
    <xf numFmtId="0" fontId="6" fillId="0" borderId="32" xfId="0" applyFont="1" applyBorder="1"/>
    <xf numFmtId="0" fontId="6" fillId="0" borderId="29" xfId="0" applyFont="1" applyBorder="1" applyAlignment="1">
      <alignment horizontal="left"/>
    </xf>
    <xf numFmtId="0" fontId="6" fillId="0" borderId="34" xfId="0" applyFont="1" applyBorder="1"/>
    <xf numFmtId="0" fontId="6" fillId="0" borderId="22" xfId="0" applyFont="1" applyBorder="1"/>
    <xf numFmtId="0" fontId="7" fillId="0" borderId="5" xfId="0" applyFont="1" applyBorder="1" applyAlignment="1">
      <alignment horizontal="left"/>
    </xf>
    <xf numFmtId="0" fontId="7" fillId="0" borderId="4" xfId="0" applyFont="1" applyBorder="1"/>
    <xf numFmtId="2" fontId="7" fillId="0" borderId="35" xfId="0" applyNumberFormat="1" applyFont="1" applyBorder="1"/>
    <xf numFmtId="0" fontId="7" fillId="0" borderId="6" xfId="0" applyFont="1" applyBorder="1" applyAlignment="1">
      <alignment horizontal="left"/>
    </xf>
    <xf numFmtId="0" fontId="7" fillId="0" borderId="2" xfId="0" applyFont="1" applyBorder="1"/>
    <xf numFmtId="2" fontId="7" fillId="0" borderId="12" xfId="0" applyNumberFormat="1" applyFont="1" applyBorder="1"/>
    <xf numFmtId="0" fontId="6" fillId="2" borderId="22" xfId="0" applyFont="1" applyFill="1" applyBorder="1"/>
    <xf numFmtId="0" fontId="6" fillId="2" borderId="29" xfId="0" applyFont="1" applyFill="1" applyBorder="1" applyAlignment="1">
      <alignment horizontal="left"/>
    </xf>
    <xf numFmtId="0" fontId="6" fillId="2" borderId="27" xfId="0" applyFont="1" applyFill="1" applyBorder="1"/>
    <xf numFmtId="0" fontId="7" fillId="0" borderId="39" xfId="0" applyFont="1" applyBorder="1" applyAlignment="1">
      <alignment horizontal="left"/>
    </xf>
    <xf numFmtId="0" fontId="7" fillId="0" borderId="38" xfId="0" applyFont="1" applyBorder="1"/>
    <xf numFmtId="0" fontId="7" fillId="0" borderId="40" xfId="0" applyFont="1" applyBorder="1"/>
    <xf numFmtId="0" fontId="7" fillId="0" borderId="41" xfId="0" applyFont="1" applyBorder="1"/>
    <xf numFmtId="0" fontId="7" fillId="0" borderId="0" xfId="0" applyFont="1" applyAlignment="1">
      <alignment horizontal="left"/>
    </xf>
    <xf numFmtId="0" fontId="6" fillId="0" borderId="1" xfId="0" applyFont="1" applyBorder="1"/>
    <xf numFmtId="0" fontId="7" fillId="0" borderId="42" xfId="0" applyFont="1" applyBorder="1" applyAlignment="1">
      <alignment horizontal="left"/>
    </xf>
    <xf numFmtId="0" fontId="6" fillId="0" borderId="4" xfId="0" applyFont="1" applyBorder="1"/>
    <xf numFmtId="0" fontId="6" fillId="2" borderId="0" xfId="0" applyFont="1" applyFill="1"/>
    <xf numFmtId="4" fontId="8" fillId="0" borderId="10" xfId="0" applyNumberFormat="1" applyFont="1" applyBorder="1"/>
    <xf numFmtId="2" fontId="8" fillId="0" borderId="1" xfId="0" applyNumberFormat="1" applyFont="1" applyBorder="1"/>
    <xf numFmtId="4" fontId="8" fillId="0" borderId="5" xfId="0" applyNumberFormat="1" applyFont="1" applyBorder="1"/>
    <xf numFmtId="2" fontId="8" fillId="0" borderId="6" xfId="0" applyNumberFormat="1" applyFont="1" applyBorder="1"/>
    <xf numFmtId="4" fontId="8" fillId="0" borderId="6" xfId="0" applyNumberFormat="1" applyFont="1" applyBorder="1"/>
    <xf numFmtId="0" fontId="2" fillId="2" borderId="0" xfId="0" applyFont="1" applyFill="1"/>
    <xf numFmtId="0" fontId="0" fillId="2" borderId="0" xfId="0" applyFill="1"/>
    <xf numFmtId="0" fontId="5" fillId="2" borderId="17" xfId="0" applyFont="1" applyFill="1" applyBorder="1" applyAlignment="1">
      <alignment horizontal="center"/>
    </xf>
    <xf numFmtId="0" fontId="5" fillId="2" borderId="17" xfId="0" applyFont="1" applyFill="1" applyBorder="1"/>
    <xf numFmtId="4" fontId="7" fillId="2" borderId="5" xfId="0" applyNumberFormat="1" applyFont="1" applyFill="1" applyBorder="1"/>
    <xf numFmtId="4" fontId="7" fillId="2" borderId="1" xfId="0" applyNumberFormat="1" applyFont="1" applyFill="1" applyBorder="1"/>
    <xf numFmtId="4" fontId="7" fillId="2" borderId="6" xfId="0" applyNumberFormat="1" applyFont="1" applyFill="1" applyBorder="1"/>
    <xf numFmtId="4" fontId="7" fillId="2" borderId="10" xfId="0" applyNumberFormat="1" applyFont="1" applyFill="1" applyBorder="1"/>
    <xf numFmtId="0" fontId="5" fillId="2" borderId="11" xfId="0" applyFont="1" applyFill="1" applyBorder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4" fontId="7" fillId="2" borderId="39" xfId="0" applyNumberFormat="1" applyFont="1" applyFill="1" applyBorder="1"/>
    <xf numFmtId="4" fontId="7" fillId="2" borderId="0" xfId="0" applyNumberFormat="1" applyFont="1" applyFill="1"/>
    <xf numFmtId="0" fontId="6" fillId="2" borderId="10" xfId="0" applyFont="1" applyFill="1" applyBorder="1"/>
    <xf numFmtId="2" fontId="7" fillId="2" borderId="6" xfId="0" quotePrefix="1" applyNumberFormat="1" applyFont="1" applyFill="1" applyBorder="1"/>
    <xf numFmtId="2" fontId="7" fillId="2" borderId="1" xfId="0" quotePrefix="1" applyNumberFormat="1" applyFont="1" applyFill="1" applyBorder="1"/>
    <xf numFmtId="0" fontId="12" fillId="2" borderId="0" xfId="0" applyFont="1" applyFill="1"/>
    <xf numFmtId="0" fontId="8" fillId="2" borderId="0" xfId="0" applyFont="1" applyFill="1"/>
    <xf numFmtId="0" fontId="6" fillId="2" borderId="16" xfId="0" applyFont="1" applyFill="1" applyBorder="1"/>
    <xf numFmtId="0" fontId="6" fillId="2" borderId="17" xfId="0" applyFont="1" applyFill="1" applyBorder="1"/>
    <xf numFmtId="2" fontId="6" fillId="2" borderId="44" xfId="0" applyNumberFormat="1" applyFont="1" applyFill="1" applyBorder="1"/>
    <xf numFmtId="2" fontId="7" fillId="2" borderId="39" xfId="0" quotePrefix="1" applyNumberFormat="1" applyFont="1" applyFill="1" applyBorder="1"/>
    <xf numFmtId="0" fontId="6" fillId="2" borderId="33" xfId="0" applyFont="1" applyFill="1" applyBorder="1"/>
    <xf numFmtId="0" fontId="6" fillId="2" borderId="7" xfId="0" applyFont="1" applyFill="1" applyBorder="1"/>
    <xf numFmtId="0" fontId="6" fillId="2" borderId="26" xfId="0" applyFont="1" applyFill="1" applyBorder="1"/>
    <xf numFmtId="4" fontId="6" fillId="2" borderId="44" xfId="0" applyNumberFormat="1" applyFont="1" applyFill="1" applyBorder="1"/>
    <xf numFmtId="2" fontId="6" fillId="0" borderId="44" xfId="0" applyNumberFormat="1" applyFont="1" applyBorder="1"/>
    <xf numFmtId="2" fontId="6" fillId="0" borderId="45" xfId="0" applyNumberFormat="1" applyFont="1" applyBorder="1"/>
    <xf numFmtId="0" fontId="6" fillId="0" borderId="0" xfId="0" quotePrefix="1" applyFont="1"/>
    <xf numFmtId="2" fontId="13" fillId="2" borderId="30" xfId="0" applyNumberFormat="1" applyFont="1" applyFill="1" applyBorder="1"/>
    <xf numFmtId="0" fontId="6" fillId="2" borderId="1" xfId="0" applyFont="1" applyFill="1" applyBorder="1"/>
    <xf numFmtId="0" fontId="6" fillId="2" borderId="13" xfId="0" applyFont="1" applyFill="1" applyBorder="1"/>
    <xf numFmtId="0" fontId="6" fillId="2" borderId="37" xfId="0" applyFont="1" applyFill="1" applyBorder="1"/>
    <xf numFmtId="0" fontId="6" fillId="2" borderId="38" xfId="0" applyFont="1" applyFill="1" applyBorder="1"/>
    <xf numFmtId="4" fontId="1" fillId="2" borderId="15" xfId="0" applyNumberFormat="1" applyFont="1" applyFill="1" applyBorder="1"/>
    <xf numFmtId="4" fontId="8" fillId="2" borderId="10" xfId="0" applyNumberFormat="1" applyFont="1" applyFill="1" applyBorder="1"/>
    <xf numFmtId="4" fontId="8" fillId="2" borderId="5" xfId="0" applyNumberFormat="1" applyFont="1" applyFill="1" applyBorder="1"/>
    <xf numFmtId="0" fontId="1" fillId="2" borderId="0" xfId="0" applyFont="1" applyFill="1"/>
    <xf numFmtId="2" fontId="6" fillId="2" borderId="5" xfId="0" applyNumberFormat="1" applyFont="1" applyFill="1" applyBorder="1"/>
    <xf numFmtId="2" fontId="6" fillId="2" borderId="6" xfId="0" applyNumberFormat="1" applyFont="1" applyFill="1" applyBorder="1"/>
    <xf numFmtId="2" fontId="6" fillId="2" borderId="1" xfId="0" applyNumberFormat="1" applyFont="1" applyFill="1" applyBorder="1"/>
    <xf numFmtId="2" fontId="6" fillId="2" borderId="39" xfId="0" applyNumberFormat="1" applyFont="1" applyFill="1" applyBorder="1"/>
    <xf numFmtId="2" fontId="6" fillId="2" borderId="0" xfId="0" applyNumberFormat="1" applyFont="1" applyFill="1"/>
    <xf numFmtId="4" fontId="6" fillId="2" borderId="10" xfId="0" applyNumberFormat="1" applyFont="1" applyFill="1" applyBorder="1"/>
    <xf numFmtId="2" fontId="8" fillId="2" borderId="10" xfId="0" applyNumberFormat="1" applyFont="1" applyFill="1" applyBorder="1"/>
    <xf numFmtId="2" fontId="11" fillId="0" borderId="15" xfId="0" applyNumberFormat="1" applyFont="1" applyBorder="1"/>
    <xf numFmtId="0" fontId="7" fillId="2" borderId="1" xfId="0" applyFont="1" applyFill="1" applyBorder="1" applyAlignment="1">
      <alignment horizontal="left"/>
    </xf>
    <xf numFmtId="0" fontId="7" fillId="2" borderId="8" xfId="0" applyFont="1" applyFill="1" applyBorder="1"/>
    <xf numFmtId="2" fontId="7" fillId="2" borderId="36" xfId="0" applyNumberFormat="1" applyFont="1" applyFill="1" applyBorder="1"/>
    <xf numFmtId="0" fontId="7" fillId="2" borderId="0" xfId="0" applyFont="1" applyFill="1"/>
    <xf numFmtId="0" fontId="6" fillId="2" borderId="32" xfId="0" applyFont="1" applyFill="1" applyBorder="1"/>
    <xf numFmtId="0" fontId="9" fillId="2" borderId="0" xfId="0" applyFont="1" applyFill="1"/>
    <xf numFmtId="2" fontId="1" fillId="0" borderId="0" xfId="0" applyNumberFormat="1" applyFont="1"/>
    <xf numFmtId="0" fontId="1" fillId="0" borderId="15" xfId="0" applyFont="1" applyBorder="1"/>
    <xf numFmtId="4" fontId="1" fillId="0" borderId="26" xfId="0" applyNumberFormat="1" applyFont="1" applyBorder="1"/>
    <xf numFmtId="0" fontId="1" fillId="0" borderId="0" xfId="0" applyFont="1"/>
    <xf numFmtId="0" fontId="0" fillId="0" borderId="0" xfId="0" applyAlignment="1">
      <alignment horizontal="left"/>
    </xf>
    <xf numFmtId="4" fontId="0" fillId="0" borderId="0" xfId="0" applyNumberFormat="1"/>
    <xf numFmtId="4" fontId="8" fillId="0" borderId="0" xfId="0" applyNumberFormat="1" applyFont="1"/>
    <xf numFmtId="2" fontId="0" fillId="0" borderId="0" xfId="0" applyNumberFormat="1"/>
    <xf numFmtId="2" fontId="6" fillId="0" borderId="13" xfId="0" applyNumberFormat="1" applyFont="1" applyBorder="1"/>
    <xf numFmtId="0" fontId="6" fillId="0" borderId="28" xfId="0" applyFont="1" applyBorder="1" applyAlignment="1">
      <alignment horizontal="left"/>
    </xf>
    <xf numFmtId="0" fontId="6" fillId="0" borderId="15" xfId="0" applyFont="1" applyBorder="1"/>
    <xf numFmtId="4" fontId="6" fillId="2" borderId="15" xfId="0" applyNumberFormat="1" applyFont="1" applyFill="1" applyBorder="1"/>
    <xf numFmtId="2" fontId="6" fillId="0" borderId="15" xfId="0" applyNumberFormat="1" applyFont="1" applyBorder="1"/>
    <xf numFmtId="4" fontId="6" fillId="2" borderId="29" xfId="0" applyNumberFormat="1" applyFont="1" applyFill="1" applyBorder="1"/>
    <xf numFmtId="0" fontId="7" fillId="0" borderId="15" xfId="0" applyFont="1" applyBorder="1"/>
    <xf numFmtId="4" fontId="7" fillId="2" borderId="15" xfId="0" applyNumberFormat="1" applyFont="1" applyFill="1" applyBorder="1"/>
    <xf numFmtId="0" fontId="7" fillId="0" borderId="28" xfId="0" applyFont="1" applyBorder="1" applyAlignment="1">
      <alignment horizontal="left"/>
    </xf>
    <xf numFmtId="0" fontId="7" fillId="0" borderId="47" xfId="0" applyFont="1" applyBorder="1" applyAlignment="1">
      <alignment horizontal="left"/>
    </xf>
    <xf numFmtId="0" fontId="7" fillId="0" borderId="16" xfId="0" applyFont="1" applyBorder="1"/>
    <xf numFmtId="4" fontId="7" fillId="2" borderId="16" xfId="0" applyNumberFormat="1" applyFont="1" applyFill="1" applyBorder="1"/>
    <xf numFmtId="2" fontId="7" fillId="2" borderId="16" xfId="0" applyNumberFormat="1" applyFont="1" applyFill="1" applyBorder="1"/>
    <xf numFmtId="2" fontId="7" fillId="0" borderId="16" xfId="0" applyNumberFormat="1" applyFont="1" applyBorder="1"/>
    <xf numFmtId="2" fontId="6" fillId="2" borderId="16" xfId="0" applyNumberFormat="1" applyFont="1" applyFill="1" applyBorder="1"/>
    <xf numFmtId="2" fontId="7" fillId="2" borderId="16" xfId="0" quotePrefix="1" applyNumberFormat="1" applyFont="1" applyFill="1" applyBorder="1"/>
    <xf numFmtId="2" fontId="7" fillId="2" borderId="48" xfId="0" applyNumberFormat="1" applyFont="1" applyFill="1" applyBorder="1"/>
    <xf numFmtId="0" fontId="2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46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workbookViewId="0">
      <selection activeCell="L26" sqref="L26"/>
    </sheetView>
  </sheetViews>
  <sheetFormatPr defaultRowHeight="15" x14ac:dyDescent="0.25"/>
  <cols>
    <col min="1" max="1" width="11.7109375" customWidth="1"/>
    <col min="11" max="11" width="18.5703125" customWidth="1"/>
    <col min="12" max="12" width="13.85546875" customWidth="1"/>
    <col min="13" max="13" width="9.42578125" hidden="1" customWidth="1"/>
  </cols>
  <sheetData>
    <row r="1" spans="1:13" ht="18.75" x14ac:dyDescent="0.3">
      <c r="A1" s="1"/>
      <c r="B1" s="11"/>
      <c r="C1" s="10"/>
      <c r="D1" s="10"/>
      <c r="E1" s="10" t="s">
        <v>129</v>
      </c>
      <c r="F1" s="10"/>
      <c r="G1" s="10"/>
      <c r="H1" s="106"/>
      <c r="I1" s="106"/>
      <c r="J1" s="106"/>
      <c r="K1" s="106"/>
    </row>
    <row r="2" spans="1:13" ht="9.6" customHeight="1" thickBot="1" x14ac:dyDescent="0.3"/>
    <row r="3" spans="1:13" ht="18" customHeight="1" x14ac:dyDescent="0.25">
      <c r="A3" s="34" t="s">
        <v>64</v>
      </c>
      <c r="B3" s="34" t="s">
        <v>63</v>
      </c>
      <c r="C3" s="34" t="s">
        <v>0</v>
      </c>
      <c r="D3" s="37"/>
      <c r="E3" s="212" t="s">
        <v>2</v>
      </c>
      <c r="F3" s="212"/>
      <c r="G3" s="212"/>
      <c r="H3" s="212"/>
      <c r="I3" s="6"/>
      <c r="J3" s="38"/>
      <c r="K3" s="41" t="s">
        <v>65</v>
      </c>
      <c r="L3" s="41" t="s">
        <v>3</v>
      </c>
      <c r="M3" s="34" t="s">
        <v>66</v>
      </c>
    </row>
    <row r="4" spans="1:13" ht="10.15" customHeight="1" thickBot="1" x14ac:dyDescent="0.3">
      <c r="A4" s="35"/>
      <c r="B4" s="35"/>
      <c r="C4" s="36" t="s">
        <v>1</v>
      </c>
      <c r="D4" s="39"/>
      <c r="E4" s="211"/>
      <c r="F4" s="211"/>
      <c r="G4" s="211"/>
      <c r="H4" s="211"/>
      <c r="I4" s="7"/>
      <c r="J4" s="40"/>
      <c r="K4" s="35"/>
      <c r="L4" s="35"/>
      <c r="M4" s="42" t="s">
        <v>67</v>
      </c>
    </row>
    <row r="5" spans="1:13" ht="15.6" customHeight="1" thickBot="1" x14ac:dyDescent="0.3">
      <c r="A5" s="43"/>
      <c r="B5" s="43"/>
      <c r="C5" s="44">
        <v>6</v>
      </c>
      <c r="D5" s="47" t="s">
        <v>4</v>
      </c>
      <c r="E5" s="48"/>
      <c r="F5" s="48"/>
      <c r="G5" s="48"/>
      <c r="H5" s="48"/>
      <c r="I5" s="48"/>
      <c r="J5" s="49"/>
      <c r="K5" s="54">
        <f>K6+K10+K14+K23</f>
        <v>207269.92</v>
      </c>
      <c r="L5" s="54">
        <f>L6+L10+L14+L23</f>
        <v>44474.85</v>
      </c>
      <c r="M5" s="57">
        <f>L5/K5*100</f>
        <v>21.45745509044438</v>
      </c>
    </row>
    <row r="6" spans="1:13" ht="15.6" customHeight="1" thickBot="1" x14ac:dyDescent="0.3">
      <c r="A6" s="43"/>
      <c r="B6" s="43"/>
      <c r="C6" s="45">
        <v>63</v>
      </c>
      <c r="D6" s="50" t="s">
        <v>5</v>
      </c>
      <c r="E6" s="51"/>
      <c r="F6" s="51"/>
      <c r="G6" s="51"/>
      <c r="H6" s="51"/>
      <c r="I6" s="51"/>
      <c r="J6" s="52"/>
      <c r="K6" s="55">
        <f>K7</f>
        <v>45000</v>
      </c>
      <c r="L6" s="55">
        <f>L7</f>
        <v>0</v>
      </c>
      <c r="M6" s="58">
        <f t="shared" ref="M6:M27" si="0">L6/K6*100</f>
        <v>0</v>
      </c>
    </row>
    <row r="7" spans="1:13" ht="19.899999999999999" customHeight="1" thickBot="1" x14ac:dyDescent="0.3">
      <c r="A7" s="43"/>
      <c r="B7" s="43"/>
      <c r="C7" s="45">
        <v>633</v>
      </c>
      <c r="D7" s="50" t="s">
        <v>14</v>
      </c>
      <c r="E7" s="51"/>
      <c r="F7" s="51"/>
      <c r="G7" s="51"/>
      <c r="H7" s="51"/>
      <c r="I7" s="51"/>
      <c r="J7" s="52"/>
      <c r="K7" s="55">
        <f>K8+K9</f>
        <v>45000</v>
      </c>
      <c r="L7" s="168">
        <f>L8+L9</f>
        <v>0</v>
      </c>
      <c r="M7" s="58">
        <f t="shared" si="0"/>
        <v>0</v>
      </c>
    </row>
    <row r="8" spans="1:13" ht="13.9" customHeight="1" x14ac:dyDescent="0.25">
      <c r="A8" s="13"/>
      <c r="B8" s="13"/>
      <c r="C8" s="59">
        <v>63622</v>
      </c>
      <c r="D8" s="60" t="s">
        <v>114</v>
      </c>
      <c r="K8" s="61">
        <v>45000</v>
      </c>
      <c r="L8" s="129">
        <v>0</v>
      </c>
      <c r="M8" s="62">
        <f t="shared" si="0"/>
        <v>0</v>
      </c>
    </row>
    <row r="9" spans="1:13" ht="13.9" customHeight="1" thickBot="1" x14ac:dyDescent="0.3">
      <c r="C9" s="190">
        <v>63623</v>
      </c>
      <c r="D9" s="189" t="s">
        <v>113</v>
      </c>
      <c r="K9" s="191">
        <v>0</v>
      </c>
      <c r="L9" s="192">
        <v>0</v>
      </c>
      <c r="M9" s="193"/>
    </row>
    <row r="10" spans="1:13" ht="18" customHeight="1" thickBot="1" x14ac:dyDescent="0.3">
      <c r="A10" s="43"/>
      <c r="B10" s="43"/>
      <c r="C10" s="45">
        <v>64</v>
      </c>
      <c r="D10" s="50" t="s">
        <v>6</v>
      </c>
      <c r="E10" s="51"/>
      <c r="F10" s="51"/>
      <c r="G10" s="51"/>
      <c r="H10" s="51"/>
      <c r="I10" s="51"/>
      <c r="J10" s="52"/>
      <c r="K10" s="58">
        <f>K11</f>
        <v>0</v>
      </c>
      <c r="L10" s="179">
        <f>L11</f>
        <v>0.01</v>
      </c>
      <c r="M10" s="58" t="e">
        <f t="shared" si="0"/>
        <v>#DIV/0!</v>
      </c>
    </row>
    <row r="11" spans="1:13" ht="16.899999999999999" customHeight="1" thickBot="1" x14ac:dyDescent="0.3">
      <c r="A11" s="43"/>
      <c r="B11" s="43"/>
      <c r="C11" s="45">
        <v>641</v>
      </c>
      <c r="D11" s="50" t="s">
        <v>15</v>
      </c>
      <c r="E11" s="51"/>
      <c r="F11" s="51"/>
      <c r="G11" s="51"/>
      <c r="H11" s="51"/>
      <c r="I11" s="51"/>
      <c r="J11" s="52"/>
      <c r="K11" s="58">
        <f>K12+K13</f>
        <v>0</v>
      </c>
      <c r="L11" s="58">
        <f>L12+L13</f>
        <v>0.01</v>
      </c>
      <c r="M11" s="58" t="e">
        <f t="shared" si="0"/>
        <v>#DIV/0!</v>
      </c>
    </row>
    <row r="12" spans="1:13" ht="15" customHeight="1" x14ac:dyDescent="0.25">
      <c r="A12" s="13"/>
      <c r="B12" s="13"/>
      <c r="C12" s="59">
        <v>6414</v>
      </c>
      <c r="D12" s="60" t="s">
        <v>126</v>
      </c>
      <c r="K12" s="62">
        <v>0</v>
      </c>
      <c r="L12" s="178">
        <v>0.01</v>
      </c>
      <c r="M12" s="62" t="e">
        <f t="shared" si="0"/>
        <v>#DIV/0!</v>
      </c>
    </row>
    <row r="13" spans="1:13" ht="16.899999999999999" customHeight="1" x14ac:dyDescent="0.25">
      <c r="A13" s="97"/>
      <c r="B13" s="97"/>
      <c r="C13" s="99">
        <v>64199</v>
      </c>
      <c r="D13" s="100" t="s">
        <v>98</v>
      </c>
      <c r="E13" s="101"/>
      <c r="F13" s="101"/>
      <c r="G13" s="101"/>
      <c r="H13" s="101"/>
      <c r="I13" s="101"/>
      <c r="J13" s="102"/>
      <c r="K13" s="104">
        <v>0</v>
      </c>
      <c r="L13" s="130">
        <v>0</v>
      </c>
      <c r="M13" s="104">
        <v>0</v>
      </c>
    </row>
    <row r="14" spans="1:13" ht="15" customHeight="1" thickBot="1" x14ac:dyDescent="0.3">
      <c r="A14" s="96"/>
      <c r="B14" s="96"/>
      <c r="C14" s="98">
        <v>65</v>
      </c>
      <c r="D14" s="39" t="s">
        <v>7</v>
      </c>
      <c r="E14" s="7"/>
      <c r="F14" s="7"/>
      <c r="G14" s="7"/>
      <c r="H14" s="7"/>
      <c r="I14" s="7"/>
      <c r="J14" s="40"/>
      <c r="K14" s="103">
        <f>K15</f>
        <v>2000</v>
      </c>
      <c r="L14" s="103">
        <f>L15</f>
        <v>0</v>
      </c>
      <c r="M14" s="105">
        <f t="shared" si="0"/>
        <v>0</v>
      </c>
    </row>
    <row r="15" spans="1:13" ht="16.899999999999999" customHeight="1" thickBot="1" x14ac:dyDescent="0.3">
      <c r="A15" s="43"/>
      <c r="B15" s="43"/>
      <c r="C15" s="45">
        <v>652</v>
      </c>
      <c r="D15" s="50" t="s">
        <v>8</v>
      </c>
      <c r="E15" s="51"/>
      <c r="F15" s="51"/>
      <c r="G15" s="51"/>
      <c r="H15" s="51"/>
      <c r="I15" s="51"/>
      <c r="J15" s="52"/>
      <c r="K15" s="55">
        <f>K16+K17</f>
        <v>2000</v>
      </c>
      <c r="L15" s="55">
        <f>L16+L17</f>
        <v>0</v>
      </c>
      <c r="M15" s="58">
        <f t="shared" si="0"/>
        <v>0</v>
      </c>
    </row>
    <row r="16" spans="1:13" ht="16.899999999999999" customHeight="1" thickBot="1" x14ac:dyDescent="0.3">
      <c r="A16" s="64"/>
      <c r="B16" s="43"/>
      <c r="C16" s="45">
        <v>65262</v>
      </c>
      <c r="D16" s="187" t="s">
        <v>103</v>
      </c>
      <c r="E16" s="187"/>
      <c r="F16" s="187"/>
      <c r="G16" s="187"/>
      <c r="H16" s="50"/>
      <c r="I16" s="51"/>
      <c r="J16" s="52"/>
      <c r="K16" s="55">
        <v>0</v>
      </c>
      <c r="L16" s="188">
        <v>0</v>
      </c>
      <c r="M16" s="186"/>
    </row>
    <row r="17" spans="1:13" ht="19.899999999999999" customHeight="1" thickBot="1" x14ac:dyDescent="0.3">
      <c r="A17" s="13"/>
      <c r="B17" s="13"/>
      <c r="C17" s="59">
        <v>65264</v>
      </c>
      <c r="D17" s="60" t="s">
        <v>9</v>
      </c>
      <c r="K17" s="61">
        <v>2000</v>
      </c>
      <c r="L17" s="169">
        <v>0</v>
      </c>
      <c r="M17" s="62">
        <f t="shared" si="0"/>
        <v>0</v>
      </c>
    </row>
    <row r="18" spans="1:13" ht="19.899999999999999" customHeight="1" thickBot="1" x14ac:dyDescent="0.3">
      <c r="A18" s="43"/>
      <c r="B18" s="43"/>
      <c r="C18" s="45">
        <v>66</v>
      </c>
      <c r="D18" s="50" t="s">
        <v>59</v>
      </c>
      <c r="E18" s="51"/>
      <c r="F18" s="51"/>
      <c r="G18" s="51"/>
      <c r="H18" s="63"/>
      <c r="I18" s="63"/>
      <c r="J18" s="64"/>
      <c r="K18" s="55">
        <f>K19</f>
        <v>0</v>
      </c>
      <c r="L18" s="55" t="str">
        <f>L19</f>
        <v xml:space="preserve"> </v>
      </c>
      <c r="M18" s="58" t="e">
        <f t="shared" si="0"/>
        <v>#VALUE!</v>
      </c>
    </row>
    <row r="19" spans="1:13" ht="19.899999999999999" customHeight="1" thickBot="1" x14ac:dyDescent="0.3">
      <c r="A19" s="43"/>
      <c r="B19" s="43"/>
      <c r="C19" s="45">
        <v>663</v>
      </c>
      <c r="D19" s="50" t="s">
        <v>60</v>
      </c>
      <c r="E19" s="51"/>
      <c r="F19" s="51"/>
      <c r="G19" s="51"/>
      <c r="H19" s="63"/>
      <c r="I19" s="63"/>
      <c r="J19" s="64"/>
      <c r="K19" s="55">
        <f>K20+K21+K22</f>
        <v>0</v>
      </c>
      <c r="L19" s="55" t="s">
        <v>101</v>
      </c>
      <c r="M19" s="58" t="e">
        <f t="shared" si="0"/>
        <v>#VALUE!</v>
      </c>
    </row>
    <row r="20" spans="1:13" ht="19.899999999999999" customHeight="1" x14ac:dyDescent="0.25">
      <c r="A20" s="5"/>
      <c r="B20" s="5"/>
      <c r="C20" s="46">
        <v>66311</v>
      </c>
      <c r="D20" s="53" t="s">
        <v>61</v>
      </c>
      <c r="E20" s="3"/>
      <c r="F20" s="3"/>
      <c r="G20" s="9"/>
      <c r="H20" s="3"/>
      <c r="I20" s="3"/>
      <c r="J20" s="3"/>
      <c r="K20" s="56">
        <v>0</v>
      </c>
      <c r="L20" s="170" t="s">
        <v>101</v>
      </c>
      <c r="M20" s="8" t="e">
        <f t="shared" si="0"/>
        <v>#VALUE!</v>
      </c>
    </row>
    <row r="21" spans="1:13" ht="19.899999999999999" customHeight="1" x14ac:dyDescent="0.25">
      <c r="A21" s="13"/>
      <c r="B21" s="13"/>
      <c r="C21" s="59">
        <v>66324</v>
      </c>
      <c r="D21" s="60"/>
      <c r="G21" s="189"/>
      <c r="K21" s="61">
        <v>0</v>
      </c>
      <c r="L21" s="169"/>
      <c r="M21" s="62"/>
    </row>
    <row r="22" spans="1:13" ht="19.899999999999999" customHeight="1" thickBot="1" x14ac:dyDescent="0.3">
      <c r="A22" s="4"/>
      <c r="B22" s="4"/>
      <c r="C22" s="65">
        <v>66313</v>
      </c>
      <c r="D22" s="66" t="s">
        <v>62</v>
      </c>
      <c r="E22" s="2"/>
      <c r="F22" s="2"/>
      <c r="G22" s="12"/>
      <c r="H22" s="2"/>
      <c r="I22" s="2"/>
      <c r="J22" s="2"/>
      <c r="K22" s="67">
        <v>0</v>
      </c>
      <c r="L22" s="133" t="s">
        <v>101</v>
      </c>
      <c r="M22" s="68" t="e">
        <f t="shared" si="0"/>
        <v>#VALUE!</v>
      </c>
    </row>
    <row r="23" spans="1:13" ht="19.899999999999999" customHeight="1" thickBot="1" x14ac:dyDescent="0.3">
      <c r="A23" s="43"/>
      <c r="B23" s="43"/>
      <c r="C23" s="45">
        <v>67</v>
      </c>
      <c r="D23" s="50" t="s">
        <v>11</v>
      </c>
      <c r="E23" s="51"/>
      <c r="F23" s="51"/>
      <c r="G23" s="51"/>
      <c r="H23" s="51"/>
      <c r="I23" s="51"/>
      <c r="J23" s="52"/>
      <c r="K23" s="55">
        <f>K24</f>
        <v>160269.92000000001</v>
      </c>
      <c r="L23" s="55">
        <f>L24</f>
        <v>44474.84</v>
      </c>
      <c r="M23" s="58">
        <f t="shared" si="0"/>
        <v>27.749960816103229</v>
      </c>
    </row>
    <row r="24" spans="1:13" ht="19.899999999999999" customHeight="1" thickBot="1" x14ac:dyDescent="0.3">
      <c r="A24" s="43"/>
      <c r="B24" s="43"/>
      <c r="C24" s="45">
        <v>671</v>
      </c>
      <c r="D24" s="50" t="s">
        <v>10</v>
      </c>
      <c r="E24" s="51"/>
      <c r="F24" s="51"/>
      <c r="G24" s="51"/>
      <c r="H24" s="51"/>
      <c r="I24" s="51"/>
      <c r="J24" s="52"/>
      <c r="K24" s="55">
        <f>K25</f>
        <v>160269.92000000001</v>
      </c>
      <c r="L24" s="55">
        <f>L25</f>
        <v>44474.84</v>
      </c>
      <c r="M24" s="58">
        <f t="shared" si="0"/>
        <v>27.749960816103229</v>
      </c>
    </row>
    <row r="25" spans="1:13" ht="19.899999999999999" customHeight="1" x14ac:dyDescent="0.25">
      <c r="A25" s="5"/>
      <c r="B25" s="5"/>
      <c r="C25" s="46">
        <v>6711</v>
      </c>
      <c r="D25" s="53" t="s">
        <v>12</v>
      </c>
      <c r="E25" s="3"/>
      <c r="F25" s="3"/>
      <c r="G25" s="3"/>
      <c r="H25" s="3"/>
      <c r="I25" s="3"/>
      <c r="J25" s="3"/>
      <c r="K25" s="56">
        <v>160269.92000000001</v>
      </c>
      <c r="L25" s="131">
        <v>44474.84</v>
      </c>
      <c r="M25" s="8">
        <f t="shared" si="0"/>
        <v>27.749960816103229</v>
      </c>
    </row>
    <row r="26" spans="1:13" ht="19.899999999999999" customHeight="1" thickBot="1" x14ac:dyDescent="0.3">
      <c r="A26" s="4"/>
      <c r="B26" s="4"/>
      <c r="C26" s="65">
        <v>6712</v>
      </c>
      <c r="D26" s="66" t="s">
        <v>13</v>
      </c>
      <c r="E26" s="2"/>
      <c r="F26" s="2"/>
      <c r="G26" s="2"/>
      <c r="H26" s="2"/>
      <c r="I26" s="2"/>
      <c r="J26" s="2"/>
      <c r="K26" s="67" t="s">
        <v>101</v>
      </c>
      <c r="L26" s="132" t="s">
        <v>101</v>
      </c>
      <c r="M26" s="68" t="e">
        <f t="shared" si="0"/>
        <v>#VALUE!</v>
      </c>
    </row>
    <row r="27" spans="1:13" ht="19.899999999999999" customHeight="1" thickBot="1" x14ac:dyDescent="0.3">
      <c r="A27" s="69"/>
      <c r="B27" s="70"/>
      <c r="C27" s="71"/>
      <c r="D27" s="47" t="s">
        <v>16</v>
      </c>
      <c r="E27" s="48"/>
      <c r="F27" s="48"/>
      <c r="G27" s="48"/>
      <c r="H27" s="48"/>
      <c r="I27" s="48"/>
      <c r="J27" s="49"/>
      <c r="K27" s="54">
        <v>0</v>
      </c>
      <c r="L27" s="54">
        <v>0</v>
      </c>
      <c r="M27" s="57" t="e">
        <f t="shared" si="0"/>
        <v>#DIV/0!</v>
      </c>
    </row>
    <row r="29" spans="1:13" x14ac:dyDescent="0.25">
      <c r="A29" t="s">
        <v>104</v>
      </c>
    </row>
    <row r="30" spans="1:13" x14ac:dyDescent="0.25">
      <c r="A30" t="s">
        <v>101</v>
      </c>
    </row>
  </sheetData>
  <mergeCells count="2">
    <mergeCell ref="E4:H4"/>
    <mergeCell ref="E3:H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Y85"/>
  <sheetViews>
    <sheetView zoomScale="130" zoomScaleNormal="130" workbookViewId="0">
      <selection activeCell="E2" sqref="E2"/>
    </sheetView>
  </sheetViews>
  <sheetFormatPr defaultRowHeight="15" x14ac:dyDescent="0.25"/>
  <cols>
    <col min="1" max="1" width="0.28515625" customWidth="1"/>
    <col min="2" max="2" width="4.7109375" customWidth="1"/>
    <col min="5" max="5" width="7.85546875" customWidth="1"/>
    <col min="6" max="6" width="9.140625" customWidth="1"/>
    <col min="7" max="7" width="9.28515625" style="135" customWidth="1"/>
    <col min="8" max="8" width="8.7109375" style="151" customWidth="1"/>
    <col min="9" max="9" width="5.42578125" hidden="1" customWidth="1"/>
    <col min="10" max="10" width="9.42578125" style="135" customWidth="1"/>
    <col min="11" max="11" width="8.5703125" style="151" customWidth="1"/>
    <col min="12" max="12" width="5.85546875" hidden="1" customWidth="1"/>
    <col min="13" max="13" width="7.5703125" customWidth="1"/>
    <col min="14" max="14" width="8" customWidth="1"/>
    <col min="15" max="15" width="8" style="135" customWidth="1"/>
    <col min="16" max="16" width="8.28515625" style="151" customWidth="1"/>
    <col min="17" max="17" width="5.42578125" hidden="1" customWidth="1"/>
    <col min="18" max="18" width="7.7109375" style="171" customWidth="1"/>
    <col min="19" max="19" width="7.28515625" style="151" customWidth="1"/>
    <col min="20" max="20" width="5.7109375" hidden="1" customWidth="1"/>
    <col min="21" max="21" width="8.28515625" style="135" customWidth="1"/>
    <col min="22" max="22" width="7.85546875" style="151" customWidth="1"/>
    <col min="23" max="23" width="6.28515625" hidden="1" customWidth="1"/>
  </cols>
  <sheetData>
    <row r="2" spans="1:23" ht="15.75" x14ac:dyDescent="0.25">
      <c r="B2" s="1"/>
      <c r="C2" s="1"/>
      <c r="D2" s="1"/>
      <c r="E2" s="1" t="s">
        <v>134</v>
      </c>
      <c r="F2" s="1"/>
      <c r="G2" s="134"/>
      <c r="H2" s="150"/>
      <c r="I2" s="1"/>
      <c r="J2" s="134"/>
      <c r="K2" s="150"/>
      <c r="L2" s="1"/>
      <c r="M2" s="1"/>
      <c r="N2" s="1"/>
      <c r="O2" s="134"/>
      <c r="P2" s="150"/>
      <c r="Q2" s="1"/>
      <c r="R2" s="134"/>
    </row>
    <row r="3" spans="1:23" ht="15.75" thickBot="1" x14ac:dyDescent="0.3"/>
    <row r="4" spans="1:23" s="15" customFormat="1" ht="14.45" customHeight="1" thickBot="1" x14ac:dyDescent="0.25">
      <c r="A4" s="19"/>
      <c r="B4" s="19"/>
      <c r="C4" s="23"/>
      <c r="D4" s="14"/>
      <c r="E4" s="14"/>
      <c r="F4" s="24"/>
      <c r="G4" s="142"/>
      <c r="H4" s="152"/>
      <c r="I4" s="14"/>
      <c r="J4" s="216" t="s">
        <v>19</v>
      </c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8"/>
    </row>
    <row r="5" spans="1:23" s="15" customFormat="1" ht="12" x14ac:dyDescent="0.2">
      <c r="A5" s="20" t="s">
        <v>91</v>
      </c>
      <c r="B5" s="22" t="s">
        <v>0</v>
      </c>
      <c r="C5" s="25"/>
      <c r="D5" s="16"/>
      <c r="E5" s="16"/>
      <c r="F5" s="26"/>
      <c r="G5" s="143" t="s">
        <v>68</v>
      </c>
      <c r="H5" s="80" t="s">
        <v>69</v>
      </c>
      <c r="I5" s="27" t="s">
        <v>70</v>
      </c>
      <c r="J5" s="136" t="s">
        <v>68</v>
      </c>
      <c r="K5" s="80" t="s">
        <v>69</v>
      </c>
      <c r="L5" s="28" t="s">
        <v>79</v>
      </c>
      <c r="M5" s="28" t="s">
        <v>105</v>
      </c>
      <c r="N5" s="28" t="s">
        <v>69</v>
      </c>
      <c r="O5" s="136" t="s">
        <v>82</v>
      </c>
      <c r="P5" s="80" t="s">
        <v>69</v>
      </c>
      <c r="Q5" s="20" t="s">
        <v>83</v>
      </c>
      <c r="R5" s="136" t="s">
        <v>68</v>
      </c>
      <c r="S5" s="80" t="s">
        <v>69</v>
      </c>
      <c r="T5" s="20" t="s">
        <v>85</v>
      </c>
      <c r="U5" s="136" t="s">
        <v>68</v>
      </c>
      <c r="V5" s="80" t="s">
        <v>69</v>
      </c>
      <c r="W5" s="28" t="s">
        <v>87</v>
      </c>
    </row>
    <row r="6" spans="1:23" s="15" customFormat="1" ht="12" x14ac:dyDescent="0.2">
      <c r="A6" s="20"/>
      <c r="B6" s="22" t="s">
        <v>1</v>
      </c>
      <c r="C6" s="213" t="s">
        <v>17</v>
      </c>
      <c r="D6" s="214"/>
      <c r="E6" s="214"/>
      <c r="F6" s="215"/>
      <c r="G6" s="143" t="s">
        <v>78</v>
      </c>
      <c r="H6" s="80" t="s">
        <v>78</v>
      </c>
      <c r="I6" s="27" t="s">
        <v>67</v>
      </c>
      <c r="J6" s="136" t="s">
        <v>102</v>
      </c>
      <c r="K6" s="80" t="s">
        <v>102</v>
      </c>
      <c r="L6" s="28" t="s">
        <v>80</v>
      </c>
      <c r="M6" s="28" t="s">
        <v>102</v>
      </c>
      <c r="N6" s="28" t="s">
        <v>107</v>
      </c>
      <c r="O6" s="136" t="s">
        <v>81</v>
      </c>
      <c r="P6" s="80" t="s">
        <v>81</v>
      </c>
      <c r="Q6" s="28" t="s">
        <v>80</v>
      </c>
      <c r="R6" s="136" t="s">
        <v>84</v>
      </c>
      <c r="S6" s="80" t="s">
        <v>84</v>
      </c>
      <c r="T6" s="28" t="s">
        <v>80</v>
      </c>
      <c r="U6" s="137" t="s">
        <v>86</v>
      </c>
      <c r="V6" s="80" t="s">
        <v>86</v>
      </c>
      <c r="W6" s="28" t="s">
        <v>80</v>
      </c>
    </row>
    <row r="7" spans="1:23" s="15" customFormat="1" ht="12.75" thickBot="1" x14ac:dyDescent="0.25">
      <c r="A7" s="21"/>
      <c r="B7" s="20"/>
      <c r="C7" s="25"/>
      <c r="D7" s="16"/>
      <c r="E7" s="16"/>
      <c r="F7" s="26"/>
      <c r="G7" s="144"/>
      <c r="H7" s="153"/>
      <c r="I7" s="16"/>
      <c r="J7" s="137" t="s">
        <v>18</v>
      </c>
      <c r="K7" s="80" t="s">
        <v>18</v>
      </c>
      <c r="L7" s="28" t="s">
        <v>67</v>
      </c>
      <c r="M7" s="28" t="s">
        <v>106</v>
      </c>
      <c r="N7" s="28" t="s">
        <v>108</v>
      </c>
      <c r="O7" s="80" t="s">
        <v>110</v>
      </c>
      <c r="P7" s="80" t="s">
        <v>111</v>
      </c>
      <c r="Q7" s="28" t="s">
        <v>67</v>
      </c>
      <c r="R7" s="136" t="s">
        <v>90</v>
      </c>
      <c r="S7" s="80" t="s">
        <v>90</v>
      </c>
      <c r="T7" s="28" t="s">
        <v>67</v>
      </c>
      <c r="U7" s="137" t="s">
        <v>112</v>
      </c>
      <c r="V7" s="153" t="s">
        <v>127</v>
      </c>
      <c r="W7" s="28" t="s">
        <v>67</v>
      </c>
    </row>
    <row r="8" spans="1:23" s="185" customFormat="1" ht="18" customHeight="1" thickBot="1" x14ac:dyDescent="0.25">
      <c r="A8" s="184"/>
      <c r="B8" s="118">
        <v>3</v>
      </c>
      <c r="C8" s="119" t="s">
        <v>20</v>
      </c>
      <c r="D8" s="119"/>
      <c r="E8" s="119"/>
      <c r="F8" s="119"/>
      <c r="G8" s="81">
        <f>G9+G17+G45+G50</f>
        <v>152269.91999999998</v>
      </c>
      <c r="H8" s="81">
        <f>H9+H17+H45+H50</f>
        <v>39860.559999999998</v>
      </c>
      <c r="I8" s="81">
        <f>H8/G8*100</f>
        <v>26.177566784037186</v>
      </c>
      <c r="J8" s="81">
        <f>J9+J17+J45+J51</f>
        <v>150269.91999999998</v>
      </c>
      <c r="K8" s="81">
        <f>K9+K17+K45+K51</f>
        <v>39116.6</v>
      </c>
      <c r="L8" s="81">
        <f>K8/J8*100</f>
        <v>26.030891611574692</v>
      </c>
      <c r="M8" s="81">
        <f ca="1">M9+M17+M45+M51</f>
        <v>0</v>
      </c>
      <c r="N8" s="81">
        <f ca="1">N9+N17+N45+N51</f>
        <v>0</v>
      </c>
      <c r="O8" s="81">
        <f>O9+O17+O45+O51</f>
        <v>0</v>
      </c>
      <c r="P8" s="81">
        <f>P9+P17+P45+P51</f>
        <v>0</v>
      </c>
      <c r="Q8" s="81">
        <f>Q9+Q17+Q45</f>
        <v>0</v>
      </c>
      <c r="R8" s="81">
        <f>R9+R17+R45+R51</f>
        <v>2000</v>
      </c>
      <c r="S8" s="81">
        <f>S9+S17+S45+S51+S23+S39</f>
        <v>743.96</v>
      </c>
      <c r="T8" s="81">
        <f>S8/R8*100</f>
        <v>37.198</v>
      </c>
      <c r="U8" s="81">
        <f>U9+U17+U45+U51</f>
        <v>0</v>
      </c>
      <c r="V8" s="81">
        <f>V9+V17+V45+V51</f>
        <v>0</v>
      </c>
      <c r="W8" s="90" t="e">
        <f>V8/U8*100</f>
        <v>#DIV/0!</v>
      </c>
    </row>
    <row r="9" spans="1:23" s="15" customFormat="1" ht="16.149999999999999" customHeight="1" thickBot="1" x14ac:dyDescent="0.25">
      <c r="A9" s="91"/>
      <c r="B9" s="108">
        <v>31</v>
      </c>
      <c r="C9" s="92" t="s">
        <v>21</v>
      </c>
      <c r="D9" s="92"/>
      <c r="E9" s="92"/>
      <c r="F9" s="92"/>
      <c r="G9" s="81">
        <f>G10+G12+G14</f>
        <v>109533.28</v>
      </c>
      <c r="H9" s="81">
        <f>H10+H12+H14</f>
        <v>27031.94</v>
      </c>
      <c r="I9" s="72">
        <f t="shared" ref="I9:I52" si="0">H9/G9*100</f>
        <v>24.679202521827154</v>
      </c>
      <c r="J9" s="81">
        <f t="shared" ref="J9:V9" si="1">J10+J12+J14</f>
        <v>109533.28</v>
      </c>
      <c r="K9" s="81">
        <f t="shared" si="1"/>
        <v>27031.94</v>
      </c>
      <c r="L9" s="72">
        <f t="shared" ref="L9:L40" si="2">K9/J9*100</f>
        <v>24.679202521827154</v>
      </c>
      <c r="M9" s="72">
        <f>M10+M12+M14</f>
        <v>0</v>
      </c>
      <c r="N9" s="72">
        <f>N10+N12+N14</f>
        <v>0</v>
      </c>
      <c r="O9" s="81">
        <f t="shared" si="1"/>
        <v>0</v>
      </c>
      <c r="P9" s="81">
        <f t="shared" si="1"/>
        <v>0</v>
      </c>
      <c r="Q9" s="72">
        <v>0</v>
      </c>
      <c r="R9" s="81">
        <f t="shared" si="1"/>
        <v>0</v>
      </c>
      <c r="S9" s="81">
        <f t="shared" si="1"/>
        <v>0</v>
      </c>
      <c r="T9" s="72">
        <v>0</v>
      </c>
      <c r="U9" s="81">
        <f t="shared" si="1"/>
        <v>0</v>
      </c>
      <c r="V9" s="81">
        <f t="shared" si="1"/>
        <v>0</v>
      </c>
      <c r="W9" s="73">
        <v>0</v>
      </c>
    </row>
    <row r="10" spans="1:23" s="15" customFormat="1" ht="15" customHeight="1" thickBot="1" x14ac:dyDescent="0.25">
      <c r="A10" s="109"/>
      <c r="B10" s="108">
        <v>311</v>
      </c>
      <c r="C10" s="92" t="s">
        <v>22</v>
      </c>
      <c r="D10" s="92"/>
      <c r="E10" s="92"/>
      <c r="F10" s="92"/>
      <c r="G10" s="81">
        <f>G11</f>
        <v>91874.04</v>
      </c>
      <c r="H10" s="81">
        <f>H11</f>
        <v>24287.919999999998</v>
      </c>
      <c r="I10" s="72">
        <f t="shared" si="0"/>
        <v>26.436107522864997</v>
      </c>
      <c r="J10" s="81">
        <f t="shared" ref="J10:V10" si="3">J11</f>
        <v>91874.04</v>
      </c>
      <c r="K10" s="81">
        <f t="shared" si="3"/>
        <v>24287.919999999998</v>
      </c>
      <c r="L10" s="72">
        <f t="shared" si="2"/>
        <v>26.436107522864997</v>
      </c>
      <c r="M10" s="72">
        <f>M11</f>
        <v>0</v>
      </c>
      <c r="N10" s="72">
        <f>N11</f>
        <v>0</v>
      </c>
      <c r="O10" s="81">
        <f t="shared" si="3"/>
        <v>0</v>
      </c>
      <c r="P10" s="81">
        <f t="shared" si="3"/>
        <v>0</v>
      </c>
      <c r="Q10" s="72">
        <v>0</v>
      </c>
      <c r="R10" s="81">
        <f t="shared" si="3"/>
        <v>0</v>
      </c>
      <c r="S10" s="81">
        <f t="shared" si="3"/>
        <v>0</v>
      </c>
      <c r="T10" s="72">
        <v>0</v>
      </c>
      <c r="U10" s="81">
        <f t="shared" si="3"/>
        <v>0</v>
      </c>
      <c r="V10" s="81">
        <f t="shared" si="3"/>
        <v>0</v>
      </c>
      <c r="W10" s="73">
        <v>0</v>
      </c>
    </row>
    <row r="11" spans="1:23" s="79" customFormat="1" ht="12.75" thickBot="1" x14ac:dyDescent="0.25">
      <c r="A11" s="75">
        <v>186</v>
      </c>
      <c r="B11" s="94">
        <v>3111</v>
      </c>
      <c r="C11" s="79" t="s">
        <v>23</v>
      </c>
      <c r="G11" s="141">
        <v>91874.04</v>
      </c>
      <c r="H11" s="82">
        <v>24287.919999999998</v>
      </c>
      <c r="I11" s="30">
        <f t="shared" si="0"/>
        <v>26.436107522864997</v>
      </c>
      <c r="J11" s="82">
        <v>91874.04</v>
      </c>
      <c r="K11" s="141">
        <v>24287.919999999998</v>
      </c>
      <c r="L11" s="30">
        <f t="shared" si="2"/>
        <v>26.436107522864997</v>
      </c>
      <c r="M11" s="30">
        <v>0</v>
      </c>
      <c r="N11" s="30">
        <v>0</v>
      </c>
      <c r="O11" s="141">
        <v>0</v>
      </c>
      <c r="P11" s="82">
        <v>0</v>
      </c>
      <c r="Q11" s="30">
        <v>0</v>
      </c>
      <c r="R11" s="89">
        <v>0</v>
      </c>
      <c r="S11" s="82">
        <v>0</v>
      </c>
      <c r="T11" s="30">
        <v>0</v>
      </c>
      <c r="U11" s="82">
        <v>0</v>
      </c>
      <c r="V11" s="82">
        <v>0</v>
      </c>
      <c r="W11" s="95">
        <v>0</v>
      </c>
    </row>
    <row r="12" spans="1:23" s="79" customFormat="1" ht="15" customHeight="1" thickBot="1" x14ac:dyDescent="0.25">
      <c r="A12" s="110"/>
      <c r="B12" s="108">
        <v>312</v>
      </c>
      <c r="C12" s="92" t="s">
        <v>24</v>
      </c>
      <c r="D12" s="92"/>
      <c r="E12" s="92"/>
      <c r="F12" s="92"/>
      <c r="G12" s="81">
        <f>G13</f>
        <v>2500</v>
      </c>
      <c r="H12" s="81">
        <f>H13</f>
        <v>0</v>
      </c>
      <c r="I12" s="72">
        <f t="shared" si="0"/>
        <v>0</v>
      </c>
      <c r="J12" s="81">
        <f t="shared" ref="J12:V12" si="4">J13</f>
        <v>2500</v>
      </c>
      <c r="K12" s="81">
        <f t="shared" si="4"/>
        <v>0</v>
      </c>
      <c r="L12" s="72">
        <f t="shared" si="2"/>
        <v>0</v>
      </c>
      <c r="M12" s="72">
        <f>M13</f>
        <v>0</v>
      </c>
      <c r="N12" s="72">
        <f>N13</f>
        <v>0</v>
      </c>
      <c r="O12" s="81">
        <v>0</v>
      </c>
      <c r="P12" s="81">
        <f t="shared" si="4"/>
        <v>0</v>
      </c>
      <c r="Q12" s="72">
        <v>0</v>
      </c>
      <c r="R12" s="81">
        <v>0</v>
      </c>
      <c r="S12" s="81">
        <f t="shared" si="4"/>
        <v>0</v>
      </c>
      <c r="T12" s="72">
        <v>0</v>
      </c>
      <c r="U12" s="81">
        <v>0</v>
      </c>
      <c r="V12" s="81">
        <f t="shared" si="4"/>
        <v>0</v>
      </c>
      <c r="W12" s="73">
        <v>0</v>
      </c>
    </row>
    <row r="13" spans="1:23" s="79" customFormat="1" ht="12.75" thickBot="1" x14ac:dyDescent="0.25">
      <c r="A13" s="75">
        <v>187</v>
      </c>
      <c r="B13" s="94">
        <v>3121</v>
      </c>
      <c r="C13" s="79" t="s">
        <v>25</v>
      </c>
      <c r="G13" s="141">
        <v>2500</v>
      </c>
      <c r="H13" s="82">
        <v>0</v>
      </c>
      <c r="I13" s="30">
        <f t="shared" si="0"/>
        <v>0</v>
      </c>
      <c r="J13" s="82">
        <v>2500</v>
      </c>
      <c r="K13" s="82">
        <v>0</v>
      </c>
      <c r="L13" s="30">
        <f t="shared" si="2"/>
        <v>0</v>
      </c>
      <c r="M13" s="30">
        <v>0</v>
      </c>
      <c r="N13" s="30">
        <v>0</v>
      </c>
      <c r="O13" s="82">
        <v>0</v>
      </c>
      <c r="P13" s="82">
        <v>0</v>
      </c>
      <c r="Q13" s="30">
        <v>0</v>
      </c>
      <c r="R13" s="89">
        <v>0</v>
      </c>
      <c r="S13" s="82">
        <v>0</v>
      </c>
      <c r="T13" s="30">
        <v>0</v>
      </c>
      <c r="U13" s="82">
        <v>0</v>
      </c>
      <c r="V13" s="82">
        <v>0</v>
      </c>
      <c r="W13" s="95">
        <v>0</v>
      </c>
    </row>
    <row r="14" spans="1:23" s="79" customFormat="1" ht="15" customHeight="1" thickBot="1" x14ac:dyDescent="0.25">
      <c r="A14" s="110"/>
      <c r="B14" s="108">
        <v>313</v>
      </c>
      <c r="C14" s="92" t="s">
        <v>26</v>
      </c>
      <c r="D14" s="92"/>
      <c r="E14" s="92"/>
      <c r="F14" s="92"/>
      <c r="G14" s="81">
        <f>G15+G16</f>
        <v>15159.24</v>
      </c>
      <c r="H14" s="81">
        <f>H15+H16</f>
        <v>2744.02</v>
      </c>
      <c r="I14" s="72">
        <f t="shared" si="0"/>
        <v>18.101303231560422</v>
      </c>
      <c r="J14" s="81">
        <f>J15+J16</f>
        <v>15159.24</v>
      </c>
      <c r="K14" s="81">
        <f t="shared" ref="K14:V14" si="5">K15+K16</f>
        <v>2744.02</v>
      </c>
      <c r="L14" s="72">
        <f t="shared" si="2"/>
        <v>18.101303231560422</v>
      </c>
      <c r="M14" s="72">
        <f>M15+M16</f>
        <v>0</v>
      </c>
      <c r="N14" s="72">
        <f>N15+N16</f>
        <v>0</v>
      </c>
      <c r="O14" s="81">
        <f t="shared" si="5"/>
        <v>0</v>
      </c>
      <c r="P14" s="81">
        <f t="shared" si="5"/>
        <v>0</v>
      </c>
      <c r="Q14" s="72">
        <v>0</v>
      </c>
      <c r="R14" s="81">
        <f t="shared" si="5"/>
        <v>0</v>
      </c>
      <c r="S14" s="81">
        <f t="shared" si="5"/>
        <v>0</v>
      </c>
      <c r="T14" s="72">
        <v>0</v>
      </c>
      <c r="U14" s="81">
        <f t="shared" si="5"/>
        <v>0</v>
      </c>
      <c r="V14" s="81">
        <f t="shared" si="5"/>
        <v>0</v>
      </c>
      <c r="W14" s="73">
        <v>0</v>
      </c>
    </row>
    <row r="15" spans="1:23" s="79" customFormat="1" ht="12.75" thickBot="1" x14ac:dyDescent="0.25">
      <c r="A15" s="75">
        <v>188</v>
      </c>
      <c r="B15" s="111">
        <v>3132</v>
      </c>
      <c r="C15" s="112" t="s">
        <v>27</v>
      </c>
      <c r="D15" s="112"/>
      <c r="E15" s="112"/>
      <c r="F15" s="112"/>
      <c r="G15" s="138">
        <v>15159.24</v>
      </c>
      <c r="H15" s="83">
        <v>2744.02</v>
      </c>
      <c r="I15" s="18">
        <f t="shared" si="0"/>
        <v>18.101303231560422</v>
      </c>
      <c r="J15" s="83">
        <v>15159.24</v>
      </c>
      <c r="K15" s="138">
        <v>2744.02</v>
      </c>
      <c r="L15" s="18">
        <f t="shared" si="2"/>
        <v>18.101303231560422</v>
      </c>
      <c r="M15" s="18">
        <v>0</v>
      </c>
      <c r="N15" s="18">
        <v>0</v>
      </c>
      <c r="O15" s="138">
        <v>0</v>
      </c>
      <c r="P15" s="83">
        <v>0</v>
      </c>
      <c r="Q15" s="18">
        <v>0</v>
      </c>
      <c r="R15" s="172">
        <v>0</v>
      </c>
      <c r="S15" s="83">
        <v>0</v>
      </c>
      <c r="T15" s="18">
        <v>0</v>
      </c>
      <c r="U15" s="83">
        <v>0</v>
      </c>
      <c r="V15" s="83">
        <v>0</v>
      </c>
      <c r="W15" s="113">
        <v>0</v>
      </c>
    </row>
    <row r="16" spans="1:23" s="79" customFormat="1" ht="12.75" thickBot="1" x14ac:dyDescent="0.25">
      <c r="A16" s="75">
        <v>189</v>
      </c>
      <c r="B16" s="114">
        <v>3133</v>
      </c>
      <c r="C16" s="115" t="s">
        <v>28</v>
      </c>
      <c r="D16" s="115"/>
      <c r="E16" s="115"/>
      <c r="F16" s="115"/>
      <c r="G16" s="140">
        <v>0</v>
      </c>
      <c r="H16" s="84">
        <v>0</v>
      </c>
      <c r="I16" s="31" t="e">
        <f t="shared" si="0"/>
        <v>#DIV/0!</v>
      </c>
      <c r="J16" s="84">
        <v>0</v>
      </c>
      <c r="K16" s="140">
        <v>0</v>
      </c>
      <c r="L16" s="31" t="e">
        <f t="shared" si="2"/>
        <v>#DIV/0!</v>
      </c>
      <c r="M16" s="31">
        <v>0</v>
      </c>
      <c r="N16" s="31">
        <v>0</v>
      </c>
      <c r="O16" s="140">
        <v>0</v>
      </c>
      <c r="P16" s="84">
        <v>0</v>
      </c>
      <c r="Q16" s="31">
        <v>0</v>
      </c>
      <c r="R16" s="173">
        <v>0</v>
      </c>
      <c r="S16" s="84">
        <v>0</v>
      </c>
      <c r="T16" s="31">
        <v>0</v>
      </c>
      <c r="U16" s="84">
        <v>0</v>
      </c>
      <c r="V16" s="84">
        <v>0</v>
      </c>
      <c r="W16" s="116">
        <v>0</v>
      </c>
    </row>
    <row r="17" spans="1:23" s="29" customFormat="1" ht="16.149999999999999" customHeight="1" thickBot="1" x14ac:dyDescent="0.25">
      <c r="A17" s="107"/>
      <c r="B17" s="108">
        <v>32</v>
      </c>
      <c r="C17" s="92" t="s">
        <v>29</v>
      </c>
      <c r="D17" s="92"/>
      <c r="E17" s="92"/>
      <c r="F17" s="92"/>
      <c r="G17" s="81">
        <f>G18+G23+G28+G39</f>
        <v>41236.639999999999</v>
      </c>
      <c r="H17" s="81">
        <f>H18+H23+H28+H39</f>
        <v>11983.68</v>
      </c>
      <c r="I17" s="72">
        <f t="shared" si="0"/>
        <v>29.060757617497451</v>
      </c>
      <c r="J17" s="81">
        <f>J18+J23+J28+J39</f>
        <v>39236.639999999999</v>
      </c>
      <c r="K17" s="81">
        <f>K18+K23+K28+K39</f>
        <v>11573.68</v>
      </c>
      <c r="L17" s="72">
        <f t="shared" si="2"/>
        <v>29.497123097186712</v>
      </c>
      <c r="M17" s="72">
        <f ca="1">M18+M23+M28+M39</f>
        <v>0</v>
      </c>
      <c r="N17" s="72">
        <f ca="1">N18+N23+N28+N39</f>
        <v>0</v>
      </c>
      <c r="O17" s="81">
        <f>O18+O23+O28+O39</f>
        <v>0</v>
      </c>
      <c r="P17" s="81">
        <f>P18+P23+P28+P39</f>
        <v>0</v>
      </c>
      <c r="Q17" s="72">
        <v>0</v>
      </c>
      <c r="R17" s="81">
        <f>R18+R23+R28+R39</f>
        <v>2000</v>
      </c>
      <c r="S17" s="81">
        <v>0</v>
      </c>
      <c r="T17" s="72">
        <f t="shared" ref="T17:T21" si="6">S17/R17*100</f>
        <v>0</v>
      </c>
      <c r="U17" s="81">
        <f>U18+U23+U28+U39</f>
        <v>0</v>
      </c>
      <c r="V17" s="81">
        <f>V18+V23+V28+V39</f>
        <v>0</v>
      </c>
      <c r="W17" s="73" t="e">
        <f>V17/U17*100</f>
        <v>#DIV/0!</v>
      </c>
    </row>
    <row r="18" spans="1:23" s="29" customFormat="1" ht="15" customHeight="1" thickBot="1" x14ac:dyDescent="0.25">
      <c r="A18" s="91"/>
      <c r="B18" s="108">
        <v>321</v>
      </c>
      <c r="C18" s="92" t="s">
        <v>30</v>
      </c>
      <c r="D18" s="92"/>
      <c r="E18" s="92"/>
      <c r="F18" s="92"/>
      <c r="G18" s="81">
        <f>G19+G20+G21+G22</f>
        <v>15736.64</v>
      </c>
      <c r="H18" s="81">
        <f>H19+H20+H21+H22</f>
        <v>2754.38</v>
      </c>
      <c r="I18" s="72">
        <f t="shared" si="0"/>
        <v>17.502973951237369</v>
      </c>
      <c r="J18" s="81">
        <f>J19+J20+J21</f>
        <v>15736.64</v>
      </c>
      <c r="K18" s="81">
        <f>K19+K20+K21+K22</f>
        <v>2754.38</v>
      </c>
      <c r="L18" s="72">
        <f t="shared" si="2"/>
        <v>17.502973951237369</v>
      </c>
      <c r="M18" s="72">
        <f ca="1">M19+M20+M21</f>
        <v>0</v>
      </c>
      <c r="N18" s="72">
        <f ca="1">N19+N20+N21</f>
        <v>0</v>
      </c>
      <c r="O18" s="81">
        <f>O19+O20+O21</f>
        <v>0</v>
      </c>
      <c r="P18" s="81">
        <f>P19+P20+P21</f>
        <v>0</v>
      </c>
      <c r="Q18" s="72">
        <v>0</v>
      </c>
      <c r="R18" s="81">
        <f>R19+R20+R21</f>
        <v>0</v>
      </c>
      <c r="S18" s="81">
        <f>S19+S20+S21</f>
        <v>0</v>
      </c>
      <c r="T18" s="72" t="e">
        <f t="shared" si="6"/>
        <v>#DIV/0!</v>
      </c>
      <c r="U18" s="81">
        <f>U19+U20+U21</f>
        <v>0</v>
      </c>
      <c r="V18" s="81">
        <f>V19+V20+V21</f>
        <v>0</v>
      </c>
      <c r="W18" s="73">
        <v>0</v>
      </c>
    </row>
    <row r="19" spans="1:23" s="79" customFormat="1" ht="12.75" thickBot="1" x14ac:dyDescent="0.25">
      <c r="A19" s="109"/>
      <c r="B19" s="111">
        <v>3211</v>
      </c>
      <c r="C19" s="112" t="s">
        <v>31</v>
      </c>
      <c r="D19" s="112"/>
      <c r="E19" s="112"/>
      <c r="F19" s="112"/>
      <c r="G19" s="138">
        <v>1000</v>
      </c>
      <c r="H19" s="83">
        <v>0</v>
      </c>
      <c r="I19" s="18">
        <f t="shared" si="0"/>
        <v>0</v>
      </c>
      <c r="J19" s="83">
        <v>1000</v>
      </c>
      <c r="K19" s="83">
        <v>0</v>
      </c>
      <c r="L19" s="18">
        <v>0</v>
      </c>
      <c r="M19" s="18">
        <f ca="1">M19+M20+M21</f>
        <v>0</v>
      </c>
      <c r="N19" s="18">
        <f ca="1">N19+N20+N21</f>
        <v>0</v>
      </c>
      <c r="O19" s="83">
        <v>0</v>
      </c>
      <c r="P19" s="83">
        <v>0</v>
      </c>
      <c r="Q19" s="18">
        <v>0</v>
      </c>
      <c r="R19" s="172">
        <v>0</v>
      </c>
      <c r="S19" s="83">
        <v>0</v>
      </c>
      <c r="T19" s="18" t="e">
        <f t="shared" si="6"/>
        <v>#DIV/0!</v>
      </c>
      <c r="U19" s="83">
        <v>0</v>
      </c>
      <c r="V19" s="83">
        <v>0</v>
      </c>
      <c r="W19" s="113">
        <v>0</v>
      </c>
    </row>
    <row r="20" spans="1:23" s="79" customFormat="1" ht="12.75" thickBot="1" x14ac:dyDescent="0.25">
      <c r="A20" s="75">
        <v>190</v>
      </c>
      <c r="B20" s="76">
        <v>3212</v>
      </c>
      <c r="C20" s="77" t="s">
        <v>92</v>
      </c>
      <c r="D20" s="77"/>
      <c r="E20" s="77"/>
      <c r="F20" s="77"/>
      <c r="G20" s="139">
        <v>13736.64</v>
      </c>
      <c r="H20" s="85">
        <v>1962.38</v>
      </c>
      <c r="I20" s="17">
        <f t="shared" si="0"/>
        <v>14.28573508514455</v>
      </c>
      <c r="J20" s="85">
        <v>13736.64</v>
      </c>
      <c r="K20" s="85">
        <v>1962.38</v>
      </c>
      <c r="L20" s="17">
        <f t="shared" si="2"/>
        <v>14.28573508514455</v>
      </c>
      <c r="M20" s="17">
        <v>0</v>
      </c>
      <c r="N20" s="17">
        <v>0</v>
      </c>
      <c r="O20" s="85">
        <v>0</v>
      </c>
      <c r="P20" s="85">
        <v>0</v>
      </c>
      <c r="Q20" s="17">
        <v>0</v>
      </c>
      <c r="R20" s="174">
        <v>0</v>
      </c>
      <c r="S20" s="85">
        <v>0</v>
      </c>
      <c r="T20" s="17">
        <v>0</v>
      </c>
      <c r="U20" s="85">
        <v>0</v>
      </c>
      <c r="V20" s="85">
        <v>0</v>
      </c>
      <c r="W20" s="78">
        <v>0</v>
      </c>
    </row>
    <row r="21" spans="1:23" s="79" customFormat="1" ht="12" x14ac:dyDescent="0.2">
      <c r="A21" s="107"/>
      <c r="B21" s="114">
        <v>3213</v>
      </c>
      <c r="C21" s="115" t="s">
        <v>32</v>
      </c>
      <c r="D21" s="115"/>
      <c r="E21" s="115"/>
      <c r="F21" s="115"/>
      <c r="G21" s="140">
        <v>1000</v>
      </c>
      <c r="H21" s="84">
        <f>K21+P21+S21+V21</f>
        <v>0</v>
      </c>
      <c r="I21" s="17">
        <f t="shared" si="0"/>
        <v>0</v>
      </c>
      <c r="J21" s="84">
        <v>1000</v>
      </c>
      <c r="K21" s="84">
        <v>0</v>
      </c>
      <c r="L21" s="31">
        <v>0</v>
      </c>
      <c r="M21" s="31">
        <v>0</v>
      </c>
      <c r="N21" s="31">
        <v>0</v>
      </c>
      <c r="O21" s="84">
        <v>0</v>
      </c>
      <c r="P21" s="84">
        <v>0</v>
      </c>
      <c r="Q21" s="31">
        <v>0</v>
      </c>
      <c r="R21" s="173">
        <v>0</v>
      </c>
      <c r="S21" s="84">
        <v>0</v>
      </c>
      <c r="T21" s="31" t="e">
        <f t="shared" si="6"/>
        <v>#DIV/0!</v>
      </c>
      <c r="U21" s="84">
        <v>0</v>
      </c>
      <c r="V21" s="84">
        <v>0</v>
      </c>
      <c r="W21" s="116">
        <v>0</v>
      </c>
    </row>
    <row r="22" spans="1:23" s="79" customFormat="1" ht="12.75" thickBot="1" x14ac:dyDescent="0.25">
      <c r="A22" s="110"/>
      <c r="B22" s="126">
        <v>3214</v>
      </c>
      <c r="C22" s="79" t="s">
        <v>130</v>
      </c>
      <c r="G22" s="141"/>
      <c r="H22" s="82">
        <v>792</v>
      </c>
      <c r="I22" s="30"/>
      <c r="J22" s="82"/>
      <c r="K22" s="82">
        <v>792</v>
      </c>
      <c r="L22" s="30"/>
      <c r="M22" s="30"/>
      <c r="N22" s="30"/>
      <c r="O22" s="82"/>
      <c r="P22" s="82"/>
      <c r="Q22" s="30"/>
      <c r="R22" s="89"/>
      <c r="S22" s="82"/>
      <c r="T22" s="30"/>
      <c r="U22" s="82"/>
      <c r="V22" s="82"/>
      <c r="W22" s="95"/>
    </row>
    <row r="23" spans="1:23" s="79" customFormat="1" ht="15" customHeight="1" thickBot="1" x14ac:dyDescent="0.25">
      <c r="A23" s="109"/>
      <c r="B23" s="108">
        <v>322</v>
      </c>
      <c r="C23" s="92" t="s">
        <v>33</v>
      </c>
      <c r="D23" s="92"/>
      <c r="E23" s="92"/>
      <c r="F23" s="92"/>
      <c r="G23" s="81">
        <f>G24+G26+G27+G25</f>
        <v>8000</v>
      </c>
      <c r="H23" s="81">
        <f>H24+H26+H27</f>
        <v>2211.8000000000002</v>
      </c>
      <c r="I23" s="72">
        <f t="shared" si="0"/>
        <v>27.647500000000001</v>
      </c>
      <c r="J23" s="81">
        <f>J24+J26+J27+J25</f>
        <v>6000</v>
      </c>
      <c r="K23" s="81">
        <f t="shared" ref="K23:V23" si="7">K24+K26+K27</f>
        <v>2051.8000000000002</v>
      </c>
      <c r="L23" s="72">
        <f t="shared" si="2"/>
        <v>34.196666666666673</v>
      </c>
      <c r="M23" s="72">
        <f>M24+M26+M27</f>
        <v>0</v>
      </c>
      <c r="N23" s="72">
        <f>N24+N26+N27</f>
        <v>0</v>
      </c>
      <c r="O23" s="81">
        <f t="shared" si="7"/>
        <v>0</v>
      </c>
      <c r="P23" s="81">
        <f t="shared" si="7"/>
        <v>0</v>
      </c>
      <c r="Q23" s="72">
        <v>0</v>
      </c>
      <c r="R23" s="81">
        <f t="shared" si="7"/>
        <v>2000</v>
      </c>
      <c r="S23" s="81">
        <f t="shared" si="7"/>
        <v>160</v>
      </c>
      <c r="T23" s="72">
        <v>0</v>
      </c>
      <c r="U23" s="81">
        <f t="shared" si="7"/>
        <v>0</v>
      </c>
      <c r="V23" s="81">
        <f t="shared" si="7"/>
        <v>0</v>
      </c>
      <c r="W23" s="73">
        <v>0</v>
      </c>
    </row>
    <row r="24" spans="1:23" s="79" customFormat="1" ht="12.75" thickBot="1" x14ac:dyDescent="0.25">
      <c r="A24" s="75">
        <v>191</v>
      </c>
      <c r="B24" s="111">
        <v>3221</v>
      </c>
      <c r="C24" s="112" t="s">
        <v>34</v>
      </c>
      <c r="D24" s="112"/>
      <c r="E24" s="112"/>
      <c r="F24" s="112"/>
      <c r="G24" s="138">
        <v>6000</v>
      </c>
      <c r="H24" s="138">
        <f>K24+S24</f>
        <v>2211.8000000000002</v>
      </c>
      <c r="I24" s="18">
        <f t="shared" si="0"/>
        <v>36.863333333333337</v>
      </c>
      <c r="J24" s="138">
        <v>4000</v>
      </c>
      <c r="K24" s="138">
        <v>2051.8000000000002</v>
      </c>
      <c r="L24" s="18">
        <f t="shared" si="2"/>
        <v>51.295000000000002</v>
      </c>
      <c r="M24" s="18">
        <v>0</v>
      </c>
      <c r="N24" s="18">
        <v>0</v>
      </c>
      <c r="O24" s="138">
        <v>0</v>
      </c>
      <c r="P24" s="83">
        <v>0</v>
      </c>
      <c r="Q24" s="18">
        <v>0</v>
      </c>
      <c r="R24" s="83">
        <v>2000</v>
      </c>
      <c r="S24" s="93">
        <v>160</v>
      </c>
      <c r="T24" s="18">
        <v>0</v>
      </c>
      <c r="U24" s="83">
        <v>0</v>
      </c>
      <c r="V24" s="93">
        <v>0</v>
      </c>
      <c r="W24" s="113">
        <v>0</v>
      </c>
    </row>
    <row r="25" spans="1:23" s="79" customFormat="1" ht="12.75" thickBot="1" x14ac:dyDescent="0.25">
      <c r="A25" s="75"/>
      <c r="B25" s="111">
        <v>3221</v>
      </c>
      <c r="C25" s="112" t="s">
        <v>116</v>
      </c>
      <c r="D25" s="112"/>
      <c r="E25" s="112"/>
      <c r="F25" s="112"/>
      <c r="G25" s="138">
        <v>2000</v>
      </c>
      <c r="H25" s="138"/>
      <c r="I25" s="18"/>
      <c r="J25" s="138">
        <v>2000</v>
      </c>
      <c r="K25" s="138"/>
      <c r="L25" s="18"/>
      <c r="M25" s="18"/>
      <c r="N25" s="18"/>
      <c r="O25" s="138"/>
      <c r="P25" s="83"/>
      <c r="Q25" s="18"/>
      <c r="R25" s="172"/>
      <c r="S25" s="93"/>
      <c r="T25" s="18"/>
      <c r="U25" s="83"/>
      <c r="V25" s="93"/>
      <c r="W25" s="113"/>
    </row>
    <row r="26" spans="1:23" s="79" customFormat="1" ht="12.75" thickBot="1" x14ac:dyDescent="0.25">
      <c r="A26" s="75">
        <v>192</v>
      </c>
      <c r="B26" s="76">
        <v>3224</v>
      </c>
      <c r="C26" s="77" t="s">
        <v>35</v>
      </c>
      <c r="D26" s="77"/>
      <c r="E26" s="77"/>
      <c r="F26" s="77"/>
      <c r="G26" s="139">
        <v>0</v>
      </c>
      <c r="H26" s="139">
        <v>0</v>
      </c>
      <c r="I26" s="17" t="e">
        <f t="shared" si="0"/>
        <v>#DIV/0!</v>
      </c>
      <c r="J26" s="139"/>
      <c r="K26" s="85">
        <v>0</v>
      </c>
      <c r="L26" s="17" t="e">
        <f t="shared" si="2"/>
        <v>#DIV/0!</v>
      </c>
      <c r="M26" s="17">
        <v>0</v>
      </c>
      <c r="N26" s="17">
        <v>0</v>
      </c>
      <c r="O26" s="85">
        <v>0</v>
      </c>
      <c r="P26" s="85">
        <v>0</v>
      </c>
      <c r="Q26" s="17">
        <v>0</v>
      </c>
      <c r="R26" s="174">
        <v>0</v>
      </c>
      <c r="S26" s="149">
        <v>0</v>
      </c>
      <c r="T26" s="17">
        <v>0</v>
      </c>
      <c r="U26" s="85">
        <v>0</v>
      </c>
      <c r="V26" s="85">
        <v>0</v>
      </c>
      <c r="W26" s="78">
        <v>0</v>
      </c>
    </row>
    <row r="27" spans="1:23" s="79" customFormat="1" ht="12.75" thickBot="1" x14ac:dyDescent="0.25">
      <c r="A27" s="75">
        <v>193</v>
      </c>
      <c r="B27" s="114">
        <v>3225</v>
      </c>
      <c r="C27" s="115" t="s">
        <v>36</v>
      </c>
      <c r="D27" s="115"/>
      <c r="E27" s="115"/>
      <c r="F27" s="115"/>
      <c r="G27" s="140">
        <v>0</v>
      </c>
      <c r="H27" s="140">
        <v>0</v>
      </c>
      <c r="I27" s="31" t="e">
        <f t="shared" si="0"/>
        <v>#DIV/0!</v>
      </c>
      <c r="J27" s="140">
        <v>0</v>
      </c>
      <c r="K27" s="84">
        <v>0</v>
      </c>
      <c r="L27" s="31" t="e">
        <f t="shared" si="2"/>
        <v>#DIV/0!</v>
      </c>
      <c r="M27" s="31">
        <v>0</v>
      </c>
      <c r="N27" s="31">
        <v>0</v>
      </c>
      <c r="O27" s="84">
        <v>0</v>
      </c>
      <c r="P27" s="84">
        <v>0</v>
      </c>
      <c r="Q27" s="31">
        <v>0</v>
      </c>
      <c r="R27" s="173">
        <v>0</v>
      </c>
      <c r="S27" s="148">
        <v>0</v>
      </c>
      <c r="T27" s="31">
        <v>0</v>
      </c>
      <c r="U27" s="148">
        <v>0</v>
      </c>
      <c r="V27" s="84">
        <v>0</v>
      </c>
      <c r="W27" s="116">
        <v>0</v>
      </c>
    </row>
    <row r="28" spans="1:23" s="128" customFormat="1" ht="15" customHeight="1" thickBot="1" x14ac:dyDescent="0.25">
      <c r="A28" s="117"/>
      <c r="B28" s="118">
        <v>323</v>
      </c>
      <c r="C28" s="119" t="s">
        <v>37</v>
      </c>
      <c r="D28" s="119"/>
      <c r="E28" s="119"/>
      <c r="F28" s="119"/>
      <c r="G28" s="81">
        <f>G29+G30+G31+G34+G35+G36+G33</f>
        <v>14500</v>
      </c>
      <c r="H28" s="81">
        <f>H29+H30+H31+H32+H34+H35+H36</f>
        <v>6015</v>
      </c>
      <c r="I28" s="81">
        <f t="shared" si="0"/>
        <v>41.482758620689651</v>
      </c>
      <c r="J28" s="81">
        <f>J29+J30+J31+J34+J35+J36+J33</f>
        <v>14500</v>
      </c>
      <c r="K28" s="81">
        <f t="shared" ref="K28:U28" si="8">K29+K30+K31+K34+K35+K36</f>
        <v>6015</v>
      </c>
      <c r="L28" s="81">
        <f t="shared" si="2"/>
        <v>41.482758620689651</v>
      </c>
      <c r="M28" s="81">
        <f>M29+M30+M31+M32+M34+M35+M36</f>
        <v>0</v>
      </c>
      <c r="N28" s="81">
        <f>N29+N30+N31+N32+N34+N35+N36</f>
        <v>0</v>
      </c>
      <c r="O28" s="81">
        <f t="shared" si="8"/>
        <v>0</v>
      </c>
      <c r="P28" s="81">
        <f t="shared" si="8"/>
        <v>0</v>
      </c>
      <c r="Q28" s="81">
        <v>0</v>
      </c>
      <c r="R28" s="81">
        <f t="shared" si="8"/>
        <v>0</v>
      </c>
      <c r="S28" s="81">
        <f>S29+S30+S31+S32+S34+S35+S36</f>
        <v>0</v>
      </c>
      <c r="T28" s="81">
        <v>0</v>
      </c>
      <c r="U28" s="81">
        <f t="shared" si="8"/>
        <v>0</v>
      </c>
      <c r="V28" s="81">
        <f>V29+V30+V31+V32+V34+V35+V36</f>
        <v>0</v>
      </c>
      <c r="W28" s="90" t="e">
        <f>V28/U28*100</f>
        <v>#DIV/0!</v>
      </c>
    </row>
    <row r="29" spans="1:23" s="79" customFormat="1" ht="12.75" thickBot="1" x14ac:dyDescent="0.25">
      <c r="A29" s="75">
        <v>194</v>
      </c>
      <c r="B29" s="111">
        <v>3231</v>
      </c>
      <c r="C29" s="112" t="s">
        <v>38</v>
      </c>
      <c r="D29" s="112"/>
      <c r="E29" s="112"/>
      <c r="F29" s="112"/>
      <c r="G29" s="138">
        <v>500</v>
      </c>
      <c r="H29" s="83">
        <v>15</v>
      </c>
      <c r="I29" s="18">
        <f t="shared" si="0"/>
        <v>3</v>
      </c>
      <c r="J29" s="83">
        <v>500</v>
      </c>
      <c r="K29" s="83">
        <v>15</v>
      </c>
      <c r="L29" s="18">
        <f t="shared" si="2"/>
        <v>3</v>
      </c>
      <c r="M29" s="18">
        <v>0</v>
      </c>
      <c r="N29" s="18">
        <v>0</v>
      </c>
      <c r="O29" s="83">
        <v>0</v>
      </c>
      <c r="P29" s="83">
        <v>0</v>
      </c>
      <c r="Q29" s="18">
        <v>0</v>
      </c>
      <c r="R29" s="172">
        <v>0</v>
      </c>
      <c r="S29" s="93">
        <v>0</v>
      </c>
      <c r="T29" s="18">
        <v>0</v>
      </c>
      <c r="U29" s="93">
        <v>0</v>
      </c>
      <c r="V29" s="83">
        <v>0</v>
      </c>
      <c r="W29" s="113">
        <v>0</v>
      </c>
    </row>
    <row r="30" spans="1:23" s="79" customFormat="1" ht="12.75" thickBot="1" x14ac:dyDescent="0.25">
      <c r="A30" s="75">
        <v>195</v>
      </c>
      <c r="B30" s="76">
        <v>3232</v>
      </c>
      <c r="C30" s="77" t="s">
        <v>39</v>
      </c>
      <c r="D30" s="77"/>
      <c r="E30" s="77"/>
      <c r="F30" s="77"/>
      <c r="G30" s="139">
        <v>0</v>
      </c>
      <c r="H30" s="85">
        <v>0</v>
      </c>
      <c r="I30" s="17" t="e">
        <f t="shared" si="0"/>
        <v>#DIV/0!</v>
      </c>
      <c r="J30" s="85">
        <v>0</v>
      </c>
      <c r="K30" s="85">
        <v>0</v>
      </c>
      <c r="L30" s="17" t="e">
        <f t="shared" si="2"/>
        <v>#DIV/0!</v>
      </c>
      <c r="M30" s="17">
        <v>0</v>
      </c>
      <c r="N30" s="17">
        <v>0</v>
      </c>
      <c r="O30" s="85">
        <v>0</v>
      </c>
      <c r="P30" s="85">
        <v>0</v>
      </c>
      <c r="Q30" s="17">
        <v>0</v>
      </c>
      <c r="R30" s="174">
        <v>0</v>
      </c>
      <c r="S30" s="149">
        <v>0</v>
      </c>
      <c r="T30" s="17">
        <v>0</v>
      </c>
      <c r="U30" s="149">
        <v>0</v>
      </c>
      <c r="V30" s="85">
        <v>0</v>
      </c>
      <c r="W30" s="78">
        <v>0</v>
      </c>
    </row>
    <row r="31" spans="1:23" s="79" customFormat="1" ht="12.75" thickBot="1" x14ac:dyDescent="0.25">
      <c r="A31" s="75">
        <v>195</v>
      </c>
      <c r="B31" s="76">
        <v>3233</v>
      </c>
      <c r="C31" s="77" t="s">
        <v>40</v>
      </c>
      <c r="D31" s="77"/>
      <c r="E31" s="77"/>
      <c r="F31" s="77"/>
      <c r="G31" s="139">
        <v>0</v>
      </c>
      <c r="H31" s="85">
        <v>0</v>
      </c>
      <c r="I31" s="17" t="e">
        <f t="shared" si="0"/>
        <v>#DIV/0!</v>
      </c>
      <c r="J31" s="85">
        <v>0</v>
      </c>
      <c r="K31" s="85">
        <v>0</v>
      </c>
      <c r="L31" s="17">
        <v>0</v>
      </c>
      <c r="M31" s="17">
        <v>0</v>
      </c>
      <c r="N31" s="17">
        <v>0</v>
      </c>
      <c r="O31" s="85">
        <v>0</v>
      </c>
      <c r="P31" s="85">
        <v>0</v>
      </c>
      <c r="Q31" s="17">
        <v>0</v>
      </c>
      <c r="R31" s="174">
        <v>0</v>
      </c>
      <c r="S31" s="85">
        <v>0</v>
      </c>
      <c r="T31" s="17">
        <v>0</v>
      </c>
      <c r="U31" s="85">
        <v>0</v>
      </c>
      <c r="V31" s="85">
        <v>0</v>
      </c>
      <c r="W31" s="78" t="e">
        <f>V31/U31*100</f>
        <v>#DIV/0!</v>
      </c>
    </row>
    <row r="32" spans="1:23" s="79" customFormat="1" ht="12.75" thickBot="1" x14ac:dyDescent="0.25">
      <c r="A32" s="75"/>
      <c r="B32" s="76">
        <v>3235</v>
      </c>
      <c r="C32" s="77" t="s">
        <v>99</v>
      </c>
      <c r="D32" s="77"/>
      <c r="E32" s="77"/>
      <c r="F32" s="77"/>
      <c r="G32" s="139">
        <v>0</v>
      </c>
      <c r="H32" s="85">
        <v>0</v>
      </c>
      <c r="I32" s="17" t="e">
        <f t="shared" si="0"/>
        <v>#DIV/0!</v>
      </c>
      <c r="J32" s="85">
        <v>0</v>
      </c>
      <c r="K32" s="85">
        <v>0</v>
      </c>
      <c r="L32" s="17"/>
      <c r="M32" s="17">
        <v>0</v>
      </c>
      <c r="N32" s="17">
        <v>0</v>
      </c>
      <c r="O32" s="85"/>
      <c r="P32" s="85"/>
      <c r="Q32" s="17"/>
      <c r="R32" s="174"/>
      <c r="S32" s="85">
        <v>0</v>
      </c>
      <c r="T32" s="17"/>
      <c r="U32" s="85">
        <v>0</v>
      </c>
      <c r="V32" s="85">
        <v>0</v>
      </c>
      <c r="W32" s="78"/>
    </row>
    <row r="33" spans="1:23" s="79" customFormat="1" ht="12.75" thickBot="1" x14ac:dyDescent="0.25">
      <c r="A33" s="75"/>
      <c r="B33" s="76">
        <v>3237</v>
      </c>
      <c r="C33" s="77" t="s">
        <v>117</v>
      </c>
      <c r="D33" s="77"/>
      <c r="E33" s="77"/>
      <c r="F33" s="77"/>
      <c r="G33" s="139">
        <v>1000</v>
      </c>
      <c r="H33" s="85"/>
      <c r="I33" s="17"/>
      <c r="J33" s="85">
        <v>1000</v>
      </c>
      <c r="K33" s="85">
        <v>0</v>
      </c>
      <c r="L33" s="17"/>
      <c r="M33" s="17"/>
      <c r="N33" s="17"/>
      <c r="O33" s="85"/>
      <c r="P33" s="85"/>
      <c r="Q33" s="17"/>
      <c r="R33" s="174"/>
      <c r="S33" s="85"/>
      <c r="T33" s="17"/>
      <c r="U33" s="85"/>
      <c r="V33" s="85"/>
      <c r="W33" s="78"/>
    </row>
    <row r="34" spans="1:23" s="183" customFormat="1" ht="12.75" thickBot="1" x14ac:dyDescent="0.25">
      <c r="A34" s="158">
        <v>196</v>
      </c>
      <c r="B34" s="180">
        <v>3237</v>
      </c>
      <c r="C34" s="181" t="s">
        <v>41</v>
      </c>
      <c r="D34" s="181"/>
      <c r="E34" s="181"/>
      <c r="F34" s="181"/>
      <c r="G34" s="139">
        <v>12000</v>
      </c>
      <c r="H34" s="85">
        <v>6000</v>
      </c>
      <c r="I34" s="85">
        <f t="shared" si="0"/>
        <v>50</v>
      </c>
      <c r="J34" s="85">
        <v>12000</v>
      </c>
      <c r="K34" s="85">
        <v>6000</v>
      </c>
      <c r="L34" s="85">
        <f t="shared" si="2"/>
        <v>50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174">
        <v>0</v>
      </c>
      <c r="S34" s="149">
        <v>0</v>
      </c>
      <c r="T34" s="85">
        <v>0</v>
      </c>
      <c r="U34" s="85">
        <v>0</v>
      </c>
      <c r="V34" s="85">
        <v>0</v>
      </c>
      <c r="W34" s="182" t="e">
        <f>V34/U34*100</f>
        <v>#DIV/0!</v>
      </c>
    </row>
    <row r="35" spans="1:23" s="79" customFormat="1" ht="12.75" thickBot="1" x14ac:dyDescent="0.25">
      <c r="A35" s="75">
        <v>197</v>
      </c>
      <c r="B35" s="76">
        <v>3238</v>
      </c>
      <c r="C35" s="77" t="s">
        <v>42</v>
      </c>
      <c r="D35" s="77"/>
      <c r="E35" s="77"/>
      <c r="F35" s="77"/>
      <c r="G35" s="139">
        <v>1000</v>
      </c>
      <c r="H35" s="85">
        <v>0</v>
      </c>
      <c r="I35" s="17">
        <f t="shared" si="0"/>
        <v>0</v>
      </c>
      <c r="J35" s="85">
        <v>1000</v>
      </c>
      <c r="K35" s="85">
        <v>0</v>
      </c>
      <c r="L35" s="17">
        <f t="shared" si="2"/>
        <v>0</v>
      </c>
      <c r="M35" s="17">
        <v>0</v>
      </c>
      <c r="N35" s="17">
        <v>0</v>
      </c>
      <c r="O35" s="85">
        <v>0</v>
      </c>
      <c r="P35" s="85">
        <v>0</v>
      </c>
      <c r="Q35" s="17">
        <v>0</v>
      </c>
      <c r="R35" s="174">
        <v>0</v>
      </c>
      <c r="S35" s="149">
        <v>0</v>
      </c>
      <c r="T35" s="17">
        <v>0</v>
      </c>
      <c r="U35" s="149">
        <v>0</v>
      </c>
      <c r="V35" s="85">
        <v>0</v>
      </c>
      <c r="W35" s="78">
        <v>0</v>
      </c>
    </row>
    <row r="36" spans="1:23" s="79" customFormat="1" ht="12.75" thickBot="1" x14ac:dyDescent="0.25">
      <c r="A36" s="75">
        <v>198</v>
      </c>
      <c r="B36" s="120">
        <v>3239</v>
      </c>
      <c r="C36" s="121" t="s">
        <v>43</v>
      </c>
      <c r="D36" s="122"/>
      <c r="E36" s="122"/>
      <c r="F36" s="123"/>
      <c r="G36" s="145">
        <v>0</v>
      </c>
      <c r="H36" s="86">
        <v>0</v>
      </c>
      <c r="I36" s="74" t="e">
        <f t="shared" si="0"/>
        <v>#DIV/0!</v>
      </c>
      <c r="J36" s="86">
        <v>0</v>
      </c>
      <c r="K36" s="86">
        <v>0</v>
      </c>
      <c r="L36" s="74" t="e">
        <f t="shared" si="2"/>
        <v>#DIV/0!</v>
      </c>
      <c r="M36" s="74">
        <v>0</v>
      </c>
      <c r="N36" s="74">
        <v>0</v>
      </c>
      <c r="O36" s="86">
        <v>0</v>
      </c>
      <c r="P36" s="86">
        <v>0</v>
      </c>
      <c r="Q36" s="74">
        <v>0</v>
      </c>
      <c r="R36" s="175">
        <v>0</v>
      </c>
      <c r="S36" s="155">
        <v>0</v>
      </c>
      <c r="T36" s="74">
        <v>0</v>
      </c>
      <c r="U36" s="86">
        <v>0</v>
      </c>
      <c r="V36" s="86">
        <v>0</v>
      </c>
      <c r="W36" s="78">
        <v>0</v>
      </c>
    </row>
    <row r="37" spans="1:23" s="79" customFormat="1" ht="12.6" customHeight="1" x14ac:dyDescent="0.2">
      <c r="A37" s="29"/>
      <c r="B37" s="124"/>
      <c r="G37" s="146"/>
      <c r="H37" s="87"/>
      <c r="I37" s="32"/>
      <c r="J37" s="87"/>
      <c r="K37" s="87"/>
      <c r="L37" s="32"/>
      <c r="M37" s="32"/>
      <c r="N37" s="32"/>
      <c r="O37" s="87"/>
      <c r="P37" s="87"/>
      <c r="Q37" s="32"/>
      <c r="R37" s="176"/>
      <c r="S37" s="87"/>
      <c r="T37" s="32"/>
      <c r="U37" s="87"/>
      <c r="V37" s="87"/>
      <c r="W37" s="32"/>
    </row>
    <row r="38" spans="1:23" s="79" customFormat="1" ht="12.75" thickBot="1" x14ac:dyDescent="0.25">
      <c r="A38" s="29"/>
      <c r="B38" s="124"/>
      <c r="G38" s="146"/>
      <c r="H38" s="87"/>
      <c r="I38" s="33"/>
      <c r="J38" s="87"/>
      <c r="K38" s="87"/>
      <c r="L38" s="33"/>
      <c r="M38" s="33"/>
      <c r="N38" s="33"/>
      <c r="O38" s="87"/>
      <c r="P38" s="87"/>
      <c r="Q38" s="32"/>
      <c r="R38" s="176"/>
      <c r="S38" s="87"/>
      <c r="T38" s="32"/>
      <c r="U38" s="87"/>
      <c r="V38" s="87"/>
    </row>
    <row r="39" spans="1:23" s="128" customFormat="1" ht="15" customHeight="1" thickBot="1" x14ac:dyDescent="0.25">
      <c r="A39" s="158"/>
      <c r="B39" s="118">
        <v>329</v>
      </c>
      <c r="C39" s="119" t="s">
        <v>44</v>
      </c>
      <c r="D39" s="119"/>
      <c r="E39" s="119"/>
      <c r="F39" s="119"/>
      <c r="G39" s="81">
        <f>G40+G41+G42+G43+G44</f>
        <v>3000</v>
      </c>
      <c r="H39" s="81">
        <f>H40+H41+H42+H43+H44</f>
        <v>1002.5</v>
      </c>
      <c r="I39" s="81">
        <f t="shared" si="0"/>
        <v>33.416666666666664</v>
      </c>
      <c r="J39" s="81">
        <f t="shared" ref="J39:V39" si="9">J40+J41+J42+J43+J44</f>
        <v>3000</v>
      </c>
      <c r="K39" s="81">
        <f>K40+K41+K42+K43+K44</f>
        <v>752.5</v>
      </c>
      <c r="L39" s="81">
        <f t="shared" si="2"/>
        <v>25.083333333333336</v>
      </c>
      <c r="M39" s="81">
        <f>M40+M41+M42+M43+M44</f>
        <v>0</v>
      </c>
      <c r="N39" s="81">
        <f>N40+N41+N42+N43+N44</f>
        <v>0</v>
      </c>
      <c r="O39" s="81">
        <f t="shared" si="9"/>
        <v>0</v>
      </c>
      <c r="P39" s="81">
        <f t="shared" si="9"/>
        <v>0</v>
      </c>
      <c r="Q39" s="81">
        <v>0</v>
      </c>
      <c r="R39" s="81">
        <f t="shared" si="9"/>
        <v>0</v>
      </c>
      <c r="S39" s="81">
        <f t="shared" si="9"/>
        <v>250</v>
      </c>
      <c r="T39" s="81" t="e">
        <f>S39/R39*100</f>
        <v>#DIV/0!</v>
      </c>
      <c r="U39" s="81">
        <f t="shared" si="9"/>
        <v>0</v>
      </c>
      <c r="V39" s="81">
        <f t="shared" si="9"/>
        <v>0</v>
      </c>
      <c r="W39" s="90">
        <v>0</v>
      </c>
    </row>
    <row r="40" spans="1:23" s="79" customFormat="1" ht="12.75" thickBot="1" x14ac:dyDescent="0.25">
      <c r="A40" s="75">
        <v>199</v>
      </c>
      <c r="B40" s="111">
        <v>3292</v>
      </c>
      <c r="C40" s="112" t="s">
        <v>45</v>
      </c>
      <c r="D40" s="112"/>
      <c r="E40" s="112"/>
      <c r="F40" s="112"/>
      <c r="G40" s="138">
        <v>0</v>
      </c>
      <c r="H40" s="83">
        <v>0</v>
      </c>
      <c r="I40" s="18" t="e">
        <f t="shared" si="0"/>
        <v>#DIV/0!</v>
      </c>
      <c r="J40" s="83">
        <v>0</v>
      </c>
      <c r="K40" s="83">
        <v>0</v>
      </c>
      <c r="L40" s="18" t="e">
        <f t="shared" si="2"/>
        <v>#DIV/0!</v>
      </c>
      <c r="M40" s="18">
        <v>0</v>
      </c>
      <c r="N40" s="18">
        <v>0</v>
      </c>
      <c r="O40" s="83">
        <v>0</v>
      </c>
      <c r="P40" s="83">
        <v>0</v>
      </c>
      <c r="Q40" s="18">
        <v>0</v>
      </c>
      <c r="R40" s="172">
        <v>0</v>
      </c>
      <c r="S40" s="83">
        <v>0</v>
      </c>
      <c r="T40" s="18">
        <v>0</v>
      </c>
      <c r="U40" s="83">
        <v>0</v>
      </c>
      <c r="V40" s="83">
        <v>0</v>
      </c>
      <c r="W40" s="113">
        <v>0</v>
      </c>
    </row>
    <row r="41" spans="1:23" s="79" customFormat="1" ht="12" x14ac:dyDescent="0.2">
      <c r="A41" s="107"/>
      <c r="B41" s="76">
        <v>3293</v>
      </c>
      <c r="C41" s="77" t="s">
        <v>46</v>
      </c>
      <c r="D41" s="77"/>
      <c r="E41" s="77"/>
      <c r="F41" s="77"/>
      <c r="G41" s="139">
        <v>1000</v>
      </c>
      <c r="H41" s="85">
        <v>0</v>
      </c>
      <c r="I41" s="17">
        <f t="shared" si="0"/>
        <v>0</v>
      </c>
      <c r="J41" s="85">
        <v>1000</v>
      </c>
      <c r="K41" s="85">
        <v>0</v>
      </c>
      <c r="L41" s="17">
        <v>0</v>
      </c>
      <c r="M41" s="17">
        <v>0</v>
      </c>
      <c r="N41" s="17">
        <v>0</v>
      </c>
      <c r="O41" s="85">
        <v>0</v>
      </c>
      <c r="P41" s="85">
        <v>0</v>
      </c>
      <c r="Q41" s="17">
        <v>0</v>
      </c>
      <c r="R41" s="174">
        <v>0</v>
      </c>
      <c r="S41" s="85">
        <v>0</v>
      </c>
      <c r="T41" s="17" t="e">
        <f t="shared" ref="T41:T52" si="10">S41/R41*100</f>
        <v>#DIV/0!</v>
      </c>
      <c r="U41" s="85">
        <v>0</v>
      </c>
      <c r="V41" s="85">
        <v>0</v>
      </c>
      <c r="W41" s="78">
        <v>0</v>
      </c>
    </row>
    <row r="42" spans="1:23" s="79" customFormat="1" ht="12" x14ac:dyDescent="0.2">
      <c r="A42" s="91"/>
      <c r="B42" s="76">
        <v>3294</v>
      </c>
      <c r="C42" s="77" t="s">
        <v>109</v>
      </c>
      <c r="D42" s="77"/>
      <c r="E42" s="77"/>
      <c r="F42" s="77"/>
      <c r="G42" s="85">
        <v>2000</v>
      </c>
      <c r="H42" s="85">
        <v>0</v>
      </c>
      <c r="I42" s="17">
        <v>0</v>
      </c>
      <c r="J42" s="85">
        <v>2000</v>
      </c>
      <c r="K42" s="85">
        <v>0</v>
      </c>
      <c r="L42" s="17">
        <v>0</v>
      </c>
      <c r="M42" s="17">
        <v>0</v>
      </c>
      <c r="N42" s="17">
        <v>0</v>
      </c>
      <c r="O42" s="85">
        <v>0</v>
      </c>
      <c r="P42" s="85">
        <v>0</v>
      </c>
      <c r="Q42" s="17">
        <v>0</v>
      </c>
      <c r="R42" s="174">
        <v>0</v>
      </c>
      <c r="S42" s="85">
        <v>0</v>
      </c>
      <c r="T42" s="17">
        <v>0</v>
      </c>
      <c r="U42" s="85">
        <v>0</v>
      </c>
      <c r="V42" s="85">
        <v>0</v>
      </c>
      <c r="W42" s="78">
        <v>0</v>
      </c>
    </row>
    <row r="43" spans="1:23" s="79" customFormat="1" ht="12" x14ac:dyDescent="0.2">
      <c r="A43" s="91"/>
      <c r="B43" s="76">
        <v>3295</v>
      </c>
      <c r="C43" s="77" t="s">
        <v>47</v>
      </c>
      <c r="D43" s="77"/>
      <c r="E43" s="77"/>
      <c r="F43" s="77"/>
      <c r="G43" s="85">
        <v>0</v>
      </c>
      <c r="H43" s="85">
        <f>K43+P43+S43+V43</f>
        <v>1002.5</v>
      </c>
      <c r="I43" s="17">
        <v>0</v>
      </c>
      <c r="J43" s="85">
        <v>0</v>
      </c>
      <c r="K43" s="85">
        <v>752.5</v>
      </c>
      <c r="L43" s="17">
        <v>0</v>
      </c>
      <c r="M43" s="17">
        <v>0</v>
      </c>
      <c r="N43" s="17">
        <v>0</v>
      </c>
      <c r="O43" s="85">
        <v>0</v>
      </c>
      <c r="P43" s="85">
        <v>0</v>
      </c>
      <c r="Q43" s="17">
        <v>0</v>
      </c>
      <c r="R43" s="174">
        <v>0</v>
      </c>
      <c r="S43" s="85">
        <v>250</v>
      </c>
      <c r="T43" s="17">
        <v>0</v>
      </c>
      <c r="U43" s="85">
        <v>0</v>
      </c>
      <c r="V43" s="85">
        <v>0</v>
      </c>
      <c r="W43" s="78">
        <v>0</v>
      </c>
    </row>
    <row r="44" spans="1:23" s="79" customFormat="1" ht="12.75" thickBot="1" x14ac:dyDescent="0.25">
      <c r="A44" s="91"/>
      <c r="B44" s="114">
        <v>3237</v>
      </c>
      <c r="C44" s="115" t="s">
        <v>115</v>
      </c>
      <c r="D44" s="115"/>
      <c r="E44" s="115"/>
      <c r="F44" s="115"/>
      <c r="G44" s="84">
        <v>0</v>
      </c>
      <c r="H44" s="84">
        <v>0</v>
      </c>
      <c r="I44" s="31" t="e">
        <f t="shared" si="0"/>
        <v>#DIV/0!</v>
      </c>
      <c r="J44" s="84">
        <v>0</v>
      </c>
      <c r="K44" s="84">
        <v>0</v>
      </c>
      <c r="L44" s="31">
        <v>0</v>
      </c>
      <c r="M44" s="31">
        <v>0</v>
      </c>
      <c r="N44" s="31">
        <v>0</v>
      </c>
      <c r="O44" s="84">
        <v>0</v>
      </c>
      <c r="P44" s="84">
        <v>0</v>
      </c>
      <c r="Q44" s="31">
        <v>0</v>
      </c>
      <c r="R44" s="173">
        <v>0</v>
      </c>
      <c r="S44" s="84">
        <v>0</v>
      </c>
      <c r="T44" s="31" t="e">
        <f t="shared" si="10"/>
        <v>#DIV/0!</v>
      </c>
      <c r="U44" s="84">
        <v>0</v>
      </c>
      <c r="V44" s="84">
        <v>0</v>
      </c>
      <c r="W44" s="116">
        <v>0</v>
      </c>
    </row>
    <row r="45" spans="1:23" s="128" customFormat="1" ht="16.149999999999999" customHeight="1" thickBot="1" x14ac:dyDescent="0.25">
      <c r="A45" s="156"/>
      <c r="B45" s="118">
        <v>34</v>
      </c>
      <c r="C45" s="119" t="s">
        <v>48</v>
      </c>
      <c r="D45" s="119"/>
      <c r="E45" s="119"/>
      <c r="F45" s="119"/>
      <c r="G45" s="81">
        <f>G46</f>
        <v>1500</v>
      </c>
      <c r="H45" s="81">
        <f>H46</f>
        <v>844.94</v>
      </c>
      <c r="I45" s="81">
        <f t="shared" si="0"/>
        <v>56.329333333333345</v>
      </c>
      <c r="J45" s="81">
        <f t="shared" ref="J45:V45" si="11">J46</f>
        <v>1500</v>
      </c>
      <c r="K45" s="81">
        <f t="shared" si="11"/>
        <v>510.98</v>
      </c>
      <c r="L45" s="81">
        <v>0</v>
      </c>
      <c r="M45" s="81">
        <f>M46</f>
        <v>0</v>
      </c>
      <c r="N45" s="81">
        <f>M46</f>
        <v>0</v>
      </c>
      <c r="O45" s="81">
        <f t="shared" si="11"/>
        <v>0</v>
      </c>
      <c r="P45" s="81">
        <f t="shared" si="11"/>
        <v>0</v>
      </c>
      <c r="Q45" s="81">
        <v>0</v>
      </c>
      <c r="R45" s="81">
        <f t="shared" si="11"/>
        <v>0</v>
      </c>
      <c r="S45" s="81">
        <f t="shared" si="11"/>
        <v>333.96</v>
      </c>
      <c r="T45" s="81" t="e">
        <f t="shared" si="10"/>
        <v>#DIV/0!</v>
      </c>
      <c r="U45" s="81">
        <f t="shared" si="11"/>
        <v>0</v>
      </c>
      <c r="V45" s="81">
        <f t="shared" si="11"/>
        <v>0</v>
      </c>
      <c r="W45" s="90">
        <v>0</v>
      </c>
    </row>
    <row r="46" spans="1:23" s="29" customFormat="1" ht="15" customHeight="1" thickBot="1" x14ac:dyDescent="0.25">
      <c r="A46" s="91"/>
      <c r="B46" s="108">
        <v>343</v>
      </c>
      <c r="C46" s="92" t="s">
        <v>49</v>
      </c>
      <c r="D46" s="92"/>
      <c r="E46" s="92"/>
      <c r="F46" s="92"/>
      <c r="G46" s="81">
        <f>G47+G48+G49</f>
        <v>1500</v>
      </c>
      <c r="H46" s="81">
        <f>H47+H49</f>
        <v>844.94</v>
      </c>
      <c r="I46" s="72">
        <f t="shared" si="0"/>
        <v>56.329333333333345</v>
      </c>
      <c r="J46" s="81">
        <f>J47+J48</f>
        <v>1500</v>
      </c>
      <c r="K46" s="81">
        <f>K47+K48</f>
        <v>510.98</v>
      </c>
      <c r="L46" s="72">
        <v>0</v>
      </c>
      <c r="M46" s="72">
        <f>M47+M48+M49</f>
        <v>0</v>
      </c>
      <c r="N46" s="72">
        <f>M47+M48+M49</f>
        <v>0</v>
      </c>
      <c r="O46" s="81">
        <f>O47+O48</f>
        <v>0</v>
      </c>
      <c r="P46" s="81">
        <f>P47+P48</f>
        <v>0</v>
      </c>
      <c r="Q46" s="72">
        <v>0</v>
      </c>
      <c r="R46" s="81">
        <f>R47+R48</f>
        <v>0</v>
      </c>
      <c r="S46" s="81">
        <f>S47+S49</f>
        <v>333.96</v>
      </c>
      <c r="T46" s="72" t="e">
        <f t="shared" si="10"/>
        <v>#DIV/0!</v>
      </c>
      <c r="U46" s="81">
        <f>U47+U48</f>
        <v>0</v>
      </c>
      <c r="V46" s="81">
        <f>V47+V48</f>
        <v>0</v>
      </c>
      <c r="W46" s="73">
        <v>0</v>
      </c>
    </row>
    <row r="47" spans="1:23" s="79" customFormat="1" ht="12" x14ac:dyDescent="0.2">
      <c r="A47" s="91"/>
      <c r="B47" s="111">
        <v>3431</v>
      </c>
      <c r="C47" s="112" t="s">
        <v>50</v>
      </c>
      <c r="D47" s="112"/>
      <c r="E47" s="112"/>
      <c r="F47" s="112"/>
      <c r="G47" s="138">
        <v>1500</v>
      </c>
      <c r="H47" s="83">
        <f>K47+S47</f>
        <v>844.94</v>
      </c>
      <c r="I47" s="18">
        <f t="shared" si="0"/>
        <v>56.329333333333345</v>
      </c>
      <c r="J47" s="83">
        <v>1500</v>
      </c>
      <c r="K47" s="83">
        <v>510.98</v>
      </c>
      <c r="L47" s="18">
        <v>0</v>
      </c>
      <c r="M47" s="18">
        <v>0</v>
      </c>
      <c r="N47" s="18">
        <v>0</v>
      </c>
      <c r="O47" s="83">
        <v>0</v>
      </c>
      <c r="P47" s="83">
        <v>0</v>
      </c>
      <c r="Q47" s="18">
        <v>0</v>
      </c>
      <c r="R47" s="172">
        <v>0</v>
      </c>
      <c r="S47" s="93">
        <v>333.96</v>
      </c>
      <c r="T47" s="18" t="e">
        <f t="shared" si="10"/>
        <v>#DIV/0!</v>
      </c>
      <c r="U47" s="83">
        <v>0</v>
      </c>
      <c r="V47" s="83">
        <v>0</v>
      </c>
      <c r="W47" s="113">
        <v>0</v>
      </c>
    </row>
    <row r="48" spans="1:23" s="79" customFormat="1" ht="12" x14ac:dyDescent="0.2">
      <c r="A48" s="91"/>
      <c r="B48" s="114">
        <v>3433</v>
      </c>
      <c r="C48" s="115" t="s">
        <v>51</v>
      </c>
      <c r="D48" s="115"/>
      <c r="E48" s="115"/>
      <c r="F48" s="115"/>
      <c r="G48" s="85">
        <v>0</v>
      </c>
      <c r="H48" s="85">
        <v>0</v>
      </c>
      <c r="I48" s="18">
        <v>0</v>
      </c>
      <c r="J48" s="85">
        <v>0</v>
      </c>
      <c r="K48" s="84">
        <v>0</v>
      </c>
      <c r="L48" s="31">
        <v>0</v>
      </c>
      <c r="M48" s="31">
        <v>0</v>
      </c>
      <c r="N48" s="31">
        <v>0</v>
      </c>
      <c r="O48" s="84">
        <v>0</v>
      </c>
      <c r="P48" s="84">
        <v>0</v>
      </c>
      <c r="Q48" s="31">
        <v>0</v>
      </c>
      <c r="R48" s="173">
        <v>0</v>
      </c>
      <c r="S48" s="84">
        <v>0</v>
      </c>
      <c r="T48" s="31">
        <v>0</v>
      </c>
      <c r="U48" s="84">
        <v>0</v>
      </c>
      <c r="V48" s="84">
        <v>0</v>
      </c>
      <c r="W48" s="116">
        <v>0</v>
      </c>
    </row>
    <row r="49" spans="1:25" s="79" customFormat="1" ht="12.75" thickBot="1" x14ac:dyDescent="0.25">
      <c r="A49" s="125"/>
      <c r="B49" s="126">
        <v>3434</v>
      </c>
      <c r="C49" s="79" t="s">
        <v>97</v>
      </c>
      <c r="G49" s="82">
        <v>0</v>
      </c>
      <c r="H49" s="82">
        <v>0</v>
      </c>
      <c r="I49" s="30">
        <v>0</v>
      </c>
      <c r="J49" s="85">
        <v>0</v>
      </c>
      <c r="K49" s="85">
        <v>0</v>
      </c>
      <c r="L49" s="17">
        <v>0</v>
      </c>
      <c r="M49" s="17">
        <v>0</v>
      </c>
      <c r="N49" s="17">
        <v>0</v>
      </c>
      <c r="O49" s="85">
        <v>0</v>
      </c>
      <c r="P49" s="85">
        <v>0</v>
      </c>
      <c r="Q49" s="17">
        <v>0</v>
      </c>
      <c r="R49" s="174">
        <v>0</v>
      </c>
      <c r="S49" s="85">
        <v>0</v>
      </c>
      <c r="T49" s="17">
        <v>0</v>
      </c>
      <c r="U49" s="85">
        <v>0</v>
      </c>
      <c r="V49" s="85">
        <v>0</v>
      </c>
      <c r="W49" s="17">
        <v>0</v>
      </c>
    </row>
    <row r="50" spans="1:25" s="79" customFormat="1" ht="15" customHeight="1" thickBot="1" x14ac:dyDescent="0.25">
      <c r="A50" s="91"/>
      <c r="B50" s="108">
        <v>38</v>
      </c>
      <c r="C50" s="92" t="s">
        <v>71</v>
      </c>
      <c r="D50" s="92"/>
      <c r="E50" s="92"/>
      <c r="F50" s="92"/>
      <c r="G50" s="88">
        <f>G51</f>
        <v>0</v>
      </c>
      <c r="H50" s="88">
        <f>H51</f>
        <v>0</v>
      </c>
      <c r="I50" s="72" t="e">
        <f t="shared" si="0"/>
        <v>#DIV/0!</v>
      </c>
      <c r="J50" s="159">
        <f>J51</f>
        <v>0</v>
      </c>
      <c r="K50" s="154">
        <f>K51</f>
        <v>0</v>
      </c>
      <c r="L50" s="160">
        <v>0</v>
      </c>
      <c r="M50" s="160">
        <f t="shared" ref="M50:P51" si="12">M51</f>
        <v>0</v>
      </c>
      <c r="N50" s="160">
        <f t="shared" si="12"/>
        <v>0</v>
      </c>
      <c r="O50" s="154">
        <f t="shared" si="12"/>
        <v>0</v>
      </c>
      <c r="P50" s="154">
        <f t="shared" si="12"/>
        <v>0</v>
      </c>
      <c r="Q50" s="160">
        <v>0</v>
      </c>
      <c r="R50" s="159">
        <f>R51</f>
        <v>0</v>
      </c>
      <c r="S50" s="154">
        <f>S51</f>
        <v>0</v>
      </c>
      <c r="T50" s="160" t="e">
        <f t="shared" si="10"/>
        <v>#DIV/0!</v>
      </c>
      <c r="U50" s="154">
        <f>U51</f>
        <v>0</v>
      </c>
      <c r="V50" s="154">
        <f>V51</f>
        <v>0</v>
      </c>
      <c r="W50" s="161">
        <v>0</v>
      </c>
    </row>
    <row r="51" spans="1:25" s="79" customFormat="1" ht="13.9" customHeight="1" thickBot="1" x14ac:dyDescent="0.25">
      <c r="A51" s="91"/>
      <c r="B51" s="108">
        <v>381</v>
      </c>
      <c r="C51" s="92" t="s">
        <v>72</v>
      </c>
      <c r="D51" s="92"/>
      <c r="E51" s="92"/>
      <c r="F51" s="92"/>
      <c r="G51" s="88">
        <f>G52</f>
        <v>0</v>
      </c>
      <c r="H51" s="81">
        <f>H52</f>
        <v>0</v>
      </c>
      <c r="I51" s="72" t="e">
        <f t="shared" si="0"/>
        <v>#DIV/0!</v>
      </c>
      <c r="J51" s="88">
        <v>0</v>
      </c>
      <c r="K51" s="81">
        <f>K52</f>
        <v>0</v>
      </c>
      <c r="L51" s="72">
        <v>0</v>
      </c>
      <c r="M51" s="72">
        <f t="shared" si="12"/>
        <v>0</v>
      </c>
      <c r="N51" s="72">
        <f t="shared" si="12"/>
        <v>0</v>
      </c>
      <c r="O51" s="81">
        <f t="shared" si="12"/>
        <v>0</v>
      </c>
      <c r="P51" s="81">
        <f t="shared" si="12"/>
        <v>0</v>
      </c>
      <c r="Q51" s="72">
        <v>0</v>
      </c>
      <c r="R51" s="88">
        <f>R52</f>
        <v>0</v>
      </c>
      <c r="S51" s="81">
        <f>S52</f>
        <v>0</v>
      </c>
      <c r="T51" s="72" t="e">
        <f t="shared" si="10"/>
        <v>#DIV/0!</v>
      </c>
      <c r="U51" s="81">
        <f>U52</f>
        <v>0</v>
      </c>
      <c r="V51" s="81">
        <f>V52</f>
        <v>0</v>
      </c>
      <c r="W51" s="73">
        <v>0</v>
      </c>
    </row>
    <row r="52" spans="1:25" s="79" customFormat="1" ht="15" customHeight="1" thickBot="1" x14ac:dyDescent="0.25">
      <c r="A52" s="91"/>
      <c r="B52" s="94">
        <v>3811</v>
      </c>
      <c r="C52" s="79" t="s">
        <v>73</v>
      </c>
      <c r="G52" s="141">
        <v>0</v>
      </c>
      <c r="H52" s="82">
        <v>0</v>
      </c>
      <c r="I52" s="30" t="e">
        <f t="shared" si="0"/>
        <v>#DIV/0!</v>
      </c>
      <c r="J52" s="82">
        <v>0</v>
      </c>
      <c r="K52" s="82">
        <v>0</v>
      </c>
      <c r="L52" s="30">
        <v>0</v>
      </c>
      <c r="M52" s="30">
        <v>0</v>
      </c>
      <c r="N52" s="30">
        <v>0</v>
      </c>
      <c r="O52" s="82">
        <v>0</v>
      </c>
      <c r="P52" s="82">
        <v>0</v>
      </c>
      <c r="Q52" s="30">
        <v>0</v>
      </c>
      <c r="R52" s="177">
        <v>0</v>
      </c>
      <c r="S52" s="82">
        <v>0</v>
      </c>
      <c r="T52" s="30" t="e">
        <f t="shared" si="10"/>
        <v>#DIV/0!</v>
      </c>
      <c r="U52" s="82">
        <v>0</v>
      </c>
      <c r="V52" s="82">
        <v>0</v>
      </c>
      <c r="W52" s="95">
        <v>0</v>
      </c>
    </row>
    <row r="53" spans="1:25" s="128" customFormat="1" ht="18" customHeight="1" thickBot="1" x14ac:dyDescent="0.25">
      <c r="A53" s="156"/>
      <c r="B53" s="118">
        <v>4</v>
      </c>
      <c r="C53" s="119" t="s">
        <v>88</v>
      </c>
      <c r="D53" s="119"/>
      <c r="E53" s="119"/>
      <c r="F53" s="119"/>
      <c r="G53" s="81">
        <f>G54+G63</f>
        <v>45000</v>
      </c>
      <c r="H53" s="81">
        <f>H54+H63</f>
        <v>4082.25</v>
      </c>
      <c r="I53" s="81">
        <f>H53/G53*100</f>
        <v>9.0716666666666672</v>
      </c>
      <c r="J53" s="81">
        <f t="shared" ref="J53:V53" si="13">J54+J63</f>
        <v>10000</v>
      </c>
      <c r="K53" s="81">
        <f t="shared" si="13"/>
        <v>4082.25</v>
      </c>
      <c r="L53" s="81">
        <f>K53/J53*100</f>
        <v>40.822499999999998</v>
      </c>
      <c r="M53" s="81">
        <f>M54+M63</f>
        <v>0</v>
      </c>
      <c r="N53" s="81">
        <f>N54+N63</f>
        <v>0</v>
      </c>
      <c r="O53" s="81">
        <f t="shared" si="13"/>
        <v>25000</v>
      </c>
      <c r="P53" s="81">
        <f t="shared" si="13"/>
        <v>0</v>
      </c>
      <c r="Q53" s="81">
        <f>P53/O53*100</f>
        <v>0</v>
      </c>
      <c r="R53" s="81">
        <f t="shared" si="13"/>
        <v>0</v>
      </c>
      <c r="S53" s="81">
        <f t="shared" si="13"/>
        <v>0</v>
      </c>
      <c r="T53" s="81" t="e">
        <f>S53/R53*100</f>
        <v>#DIV/0!</v>
      </c>
      <c r="U53" s="81">
        <f t="shared" si="13"/>
        <v>0</v>
      </c>
      <c r="V53" s="81">
        <f t="shared" si="13"/>
        <v>0</v>
      </c>
      <c r="W53" s="90">
        <v>0</v>
      </c>
    </row>
    <row r="54" spans="1:25" s="29" customFormat="1" ht="16.149999999999999" customHeight="1" thickBot="1" x14ac:dyDescent="0.25">
      <c r="A54" s="91"/>
      <c r="B54" s="108">
        <v>42</v>
      </c>
      <c r="C54" s="92" t="s">
        <v>93</v>
      </c>
      <c r="D54" s="92"/>
      <c r="E54" s="92"/>
      <c r="F54" s="92"/>
      <c r="G54" s="81">
        <f>G55+G58+G60</f>
        <v>45000</v>
      </c>
      <c r="H54" s="81">
        <f>H55+H58+H60</f>
        <v>4082.25</v>
      </c>
      <c r="I54" s="72">
        <f t="shared" ref="I54:I77" si="14">H54/G54*100</f>
        <v>9.0716666666666672</v>
      </c>
      <c r="J54" s="81">
        <f t="shared" ref="J54:V54" si="15">J55+J58+J60</f>
        <v>10000</v>
      </c>
      <c r="K54" s="81">
        <f>K55+K58+K60</f>
        <v>4082.25</v>
      </c>
      <c r="L54" s="72">
        <f t="shared" ref="L54:L77" si="16">K54/J54*100</f>
        <v>40.822499999999998</v>
      </c>
      <c r="M54" s="72">
        <f>M55+M58+M60</f>
        <v>0</v>
      </c>
      <c r="N54" s="72">
        <f>N55+N58+N60</f>
        <v>0</v>
      </c>
      <c r="O54" s="81">
        <f t="shared" si="15"/>
        <v>25000</v>
      </c>
      <c r="P54" s="81">
        <f>P55+P58+P60</f>
        <v>0</v>
      </c>
      <c r="Q54" s="72">
        <f t="shared" ref="Q54:Q77" si="17">P54/O54*100</f>
        <v>0</v>
      </c>
      <c r="R54" s="81">
        <f t="shared" si="15"/>
        <v>0</v>
      </c>
      <c r="S54" s="81">
        <f t="shared" si="15"/>
        <v>0</v>
      </c>
      <c r="T54" s="72" t="e">
        <f t="shared" ref="T54:T77" si="18">S54/R54*100</f>
        <v>#DIV/0!</v>
      </c>
      <c r="U54" s="81">
        <f t="shared" si="15"/>
        <v>0</v>
      </c>
      <c r="V54" s="81">
        <f t="shared" si="15"/>
        <v>0</v>
      </c>
      <c r="W54" s="73">
        <v>0</v>
      </c>
      <c r="Y54" s="162" t="s">
        <v>100</v>
      </c>
    </row>
    <row r="55" spans="1:25" s="29" customFormat="1" ht="15" customHeight="1" thickBot="1" x14ac:dyDescent="0.25">
      <c r="A55" s="109"/>
      <c r="B55" s="108">
        <v>422</v>
      </c>
      <c r="C55" s="92" t="s">
        <v>52</v>
      </c>
      <c r="D55" s="92"/>
      <c r="E55" s="92"/>
      <c r="F55" s="92"/>
      <c r="G55" s="81">
        <f>G56+G57</f>
        <v>0</v>
      </c>
      <c r="H55" s="81">
        <f>H56+H57</f>
        <v>0</v>
      </c>
      <c r="I55" s="72" t="e">
        <f t="shared" si="14"/>
        <v>#DIV/0!</v>
      </c>
      <c r="J55" s="81">
        <f>J56+J57</f>
        <v>0</v>
      </c>
      <c r="K55" s="81">
        <f>K56+K57</f>
        <v>0</v>
      </c>
      <c r="L55" s="72" t="e">
        <f t="shared" si="16"/>
        <v>#DIV/0!</v>
      </c>
      <c r="M55" s="72">
        <f>M56+M57</f>
        <v>0</v>
      </c>
      <c r="N55" s="72">
        <f>N56+N57</f>
        <v>0</v>
      </c>
      <c r="O55" s="81">
        <f>O56+O57</f>
        <v>0</v>
      </c>
      <c r="P55" s="81">
        <f>P56+P57</f>
        <v>0</v>
      </c>
      <c r="Q55" s="72">
        <v>0</v>
      </c>
      <c r="R55" s="81">
        <f>R56+R57</f>
        <v>0</v>
      </c>
      <c r="S55" s="81">
        <f>S56+S57</f>
        <v>0</v>
      </c>
      <c r="T55" s="72" t="e">
        <f t="shared" si="18"/>
        <v>#DIV/0!</v>
      </c>
      <c r="U55" s="81">
        <f>U56+U57</f>
        <v>0</v>
      </c>
      <c r="V55" s="81">
        <f>V56+V57</f>
        <v>0</v>
      </c>
      <c r="W55" s="73">
        <v>0</v>
      </c>
    </row>
    <row r="56" spans="1:25" s="79" customFormat="1" ht="12.75" thickBot="1" x14ac:dyDescent="0.25">
      <c r="A56" s="75">
        <v>200</v>
      </c>
      <c r="B56" s="111">
        <v>4221</v>
      </c>
      <c r="C56" s="112" t="s">
        <v>53</v>
      </c>
      <c r="D56" s="112"/>
      <c r="E56" s="112"/>
      <c r="F56" s="112"/>
      <c r="G56" s="138">
        <v>0</v>
      </c>
      <c r="H56" s="83">
        <v>0</v>
      </c>
      <c r="I56" s="18" t="e">
        <f t="shared" si="14"/>
        <v>#DIV/0!</v>
      </c>
      <c r="J56" s="83">
        <v>0</v>
      </c>
      <c r="K56" s="83">
        <v>0</v>
      </c>
      <c r="L56" s="18" t="e">
        <f t="shared" si="16"/>
        <v>#DIV/0!</v>
      </c>
      <c r="M56" s="18">
        <v>0</v>
      </c>
      <c r="N56" s="18">
        <v>0</v>
      </c>
      <c r="O56" s="83">
        <v>0</v>
      </c>
      <c r="P56" s="83">
        <v>0</v>
      </c>
      <c r="Q56" s="18">
        <v>0</v>
      </c>
      <c r="R56" s="172">
        <v>0</v>
      </c>
      <c r="S56" s="93">
        <v>0</v>
      </c>
      <c r="T56" s="18" t="e">
        <f t="shared" si="18"/>
        <v>#DIV/0!</v>
      </c>
      <c r="U56" s="83">
        <v>0</v>
      </c>
      <c r="V56" s="93">
        <v>0</v>
      </c>
      <c r="W56" s="113">
        <v>0</v>
      </c>
    </row>
    <row r="57" spans="1:25" s="79" customFormat="1" ht="12.75" thickBot="1" x14ac:dyDescent="0.25">
      <c r="A57" s="75">
        <v>201</v>
      </c>
      <c r="B57" s="114">
        <v>4223</v>
      </c>
      <c r="C57" s="115" t="s">
        <v>74</v>
      </c>
      <c r="D57" s="115"/>
      <c r="E57" s="115"/>
      <c r="F57" s="115"/>
      <c r="G57" s="140">
        <v>0</v>
      </c>
      <c r="H57" s="84">
        <v>0</v>
      </c>
      <c r="I57" s="31" t="e">
        <f t="shared" si="14"/>
        <v>#DIV/0!</v>
      </c>
      <c r="J57" s="84">
        <v>0</v>
      </c>
      <c r="K57" s="84">
        <v>0</v>
      </c>
      <c r="L57" s="31">
        <v>0</v>
      </c>
      <c r="M57" s="31">
        <v>0</v>
      </c>
      <c r="N57" s="31">
        <v>0</v>
      </c>
      <c r="O57" s="84">
        <v>0</v>
      </c>
      <c r="P57" s="84">
        <v>0</v>
      </c>
      <c r="Q57" s="31">
        <v>0</v>
      </c>
      <c r="R57" s="173">
        <v>0</v>
      </c>
      <c r="S57" s="148">
        <v>0</v>
      </c>
      <c r="T57" s="31">
        <v>0</v>
      </c>
      <c r="U57" s="84">
        <v>0</v>
      </c>
      <c r="V57" s="84">
        <v>0</v>
      </c>
      <c r="W57" s="116">
        <v>0</v>
      </c>
    </row>
    <row r="58" spans="1:25" s="29" customFormat="1" ht="14.45" customHeight="1" thickBot="1" x14ac:dyDescent="0.25">
      <c r="A58" s="110"/>
      <c r="B58" s="108">
        <v>424</v>
      </c>
      <c r="C58" s="92" t="s">
        <v>54</v>
      </c>
      <c r="D58" s="92"/>
      <c r="E58" s="92"/>
      <c r="F58" s="92"/>
      <c r="G58" s="81">
        <f>G59</f>
        <v>45000</v>
      </c>
      <c r="H58" s="81">
        <f>H59</f>
        <v>4082.25</v>
      </c>
      <c r="I58" s="72">
        <f t="shared" si="14"/>
        <v>9.0716666666666672</v>
      </c>
      <c r="J58" s="81">
        <f t="shared" ref="J58:V58" si="19">J59</f>
        <v>10000</v>
      </c>
      <c r="K58" s="81">
        <f t="shared" si="19"/>
        <v>4082.25</v>
      </c>
      <c r="L58" s="72">
        <f t="shared" si="16"/>
        <v>40.822499999999998</v>
      </c>
      <c r="M58" s="72">
        <f>M59</f>
        <v>0</v>
      </c>
      <c r="N58" s="72">
        <f>N59</f>
        <v>0</v>
      </c>
      <c r="O58" s="81">
        <f t="shared" si="19"/>
        <v>25000</v>
      </c>
      <c r="P58" s="81">
        <f t="shared" si="19"/>
        <v>0</v>
      </c>
      <c r="Q58" s="72">
        <f t="shared" si="17"/>
        <v>0</v>
      </c>
      <c r="R58" s="81">
        <f t="shared" si="19"/>
        <v>0</v>
      </c>
      <c r="S58" s="81">
        <f t="shared" si="19"/>
        <v>0</v>
      </c>
      <c r="T58" s="72">
        <v>0</v>
      </c>
      <c r="U58" s="81">
        <f t="shared" si="19"/>
        <v>0</v>
      </c>
      <c r="V58" s="81">
        <f t="shared" si="19"/>
        <v>0</v>
      </c>
      <c r="W58" s="73">
        <v>0</v>
      </c>
    </row>
    <row r="59" spans="1:25" s="79" customFormat="1" ht="12.75" thickBot="1" x14ac:dyDescent="0.25">
      <c r="A59" s="75">
        <v>202</v>
      </c>
      <c r="B59" s="94">
        <v>4241</v>
      </c>
      <c r="C59" s="79" t="s">
        <v>55</v>
      </c>
      <c r="G59" s="141">
        <v>45000</v>
      </c>
      <c r="H59" s="82">
        <v>4082.25</v>
      </c>
      <c r="I59" s="30">
        <f t="shared" si="14"/>
        <v>9.0716666666666672</v>
      </c>
      <c r="J59" s="82">
        <v>10000</v>
      </c>
      <c r="K59" s="82">
        <v>4082.25</v>
      </c>
      <c r="L59" s="30">
        <f t="shared" si="16"/>
        <v>40.822499999999998</v>
      </c>
      <c r="M59" s="30">
        <v>0</v>
      </c>
      <c r="N59" s="30">
        <v>0</v>
      </c>
      <c r="O59" s="82">
        <v>25000</v>
      </c>
      <c r="P59" s="82">
        <v>0</v>
      </c>
      <c r="Q59" s="30">
        <f t="shared" si="17"/>
        <v>0</v>
      </c>
      <c r="R59" s="89">
        <v>0</v>
      </c>
      <c r="S59" s="82">
        <v>0</v>
      </c>
      <c r="T59" s="30">
        <v>0</v>
      </c>
      <c r="U59" s="82">
        <v>0</v>
      </c>
      <c r="V59" s="82">
        <v>0</v>
      </c>
      <c r="W59" s="95">
        <v>0</v>
      </c>
    </row>
    <row r="60" spans="1:25" s="128" customFormat="1" ht="15" customHeight="1" thickBot="1" x14ac:dyDescent="0.25">
      <c r="A60" s="117"/>
      <c r="B60" s="118">
        <v>426</v>
      </c>
      <c r="C60" s="119" t="s">
        <v>94</v>
      </c>
      <c r="D60" s="119"/>
      <c r="E60" s="119"/>
      <c r="F60" s="119"/>
      <c r="G60" s="81">
        <f>G61+G62</f>
        <v>0</v>
      </c>
      <c r="H60" s="81">
        <f>H61+H62</f>
        <v>0</v>
      </c>
      <c r="I60" s="81" t="e">
        <f t="shared" si="14"/>
        <v>#DIV/0!</v>
      </c>
      <c r="J60" s="81">
        <f>J61+J62</f>
        <v>0</v>
      </c>
      <c r="K60" s="81">
        <f>K61+K62</f>
        <v>0</v>
      </c>
      <c r="L60" s="81" t="e">
        <f t="shared" si="16"/>
        <v>#DIV/0!</v>
      </c>
      <c r="M60" s="81">
        <f>M61+M62</f>
        <v>0</v>
      </c>
      <c r="N60" s="81">
        <f>N61+N62</f>
        <v>0</v>
      </c>
      <c r="O60" s="81">
        <f>O61+O62</f>
        <v>0</v>
      </c>
      <c r="P60" s="81">
        <f>P61+P62</f>
        <v>0</v>
      </c>
      <c r="Q60" s="81" t="e">
        <f t="shared" si="17"/>
        <v>#DIV/0!</v>
      </c>
      <c r="R60" s="81">
        <f>R61+R62</f>
        <v>0</v>
      </c>
      <c r="S60" s="81">
        <f>S61+S62</f>
        <v>0</v>
      </c>
      <c r="T60" s="81">
        <v>0</v>
      </c>
      <c r="U60" s="81">
        <f>U61+U62</f>
        <v>0</v>
      </c>
      <c r="V60" s="81">
        <f>V61+V62</f>
        <v>0</v>
      </c>
      <c r="W60" s="90">
        <v>0</v>
      </c>
    </row>
    <row r="61" spans="1:25" s="29" customFormat="1" ht="13.15" customHeight="1" thickBot="1" x14ac:dyDescent="0.25">
      <c r="A61" s="75">
        <v>203</v>
      </c>
      <c r="B61" s="111">
        <v>4262</v>
      </c>
      <c r="C61" s="112" t="s">
        <v>75</v>
      </c>
      <c r="D61" s="112"/>
      <c r="E61" s="112"/>
      <c r="F61" s="127"/>
      <c r="G61" s="138">
        <v>0</v>
      </c>
      <c r="H61" s="83">
        <v>0</v>
      </c>
      <c r="I61" s="18" t="e">
        <f t="shared" si="14"/>
        <v>#DIV/0!</v>
      </c>
      <c r="J61" s="83">
        <v>0</v>
      </c>
      <c r="K61" s="83">
        <v>0</v>
      </c>
      <c r="L61" s="18" t="e">
        <f t="shared" si="16"/>
        <v>#DIV/0!</v>
      </c>
      <c r="M61" s="18">
        <v>0</v>
      </c>
      <c r="N61" s="18">
        <v>0</v>
      </c>
      <c r="O61" s="83">
        <v>0</v>
      </c>
      <c r="P61" s="83">
        <v>0</v>
      </c>
      <c r="Q61" s="18">
        <v>0</v>
      </c>
      <c r="R61" s="172">
        <v>0</v>
      </c>
      <c r="S61" s="83">
        <v>0</v>
      </c>
      <c r="T61" s="18">
        <v>0</v>
      </c>
      <c r="U61" s="83">
        <v>0</v>
      </c>
      <c r="V61" s="83">
        <v>0</v>
      </c>
      <c r="W61" s="113">
        <v>0</v>
      </c>
    </row>
    <row r="62" spans="1:25" s="79" customFormat="1" ht="12.75" thickBot="1" x14ac:dyDescent="0.25">
      <c r="A62" s="75">
        <v>204</v>
      </c>
      <c r="B62" s="114">
        <v>4263</v>
      </c>
      <c r="C62" s="115" t="s">
        <v>95</v>
      </c>
      <c r="D62" s="115"/>
      <c r="E62" s="115"/>
      <c r="F62" s="115"/>
      <c r="G62" s="140">
        <v>0</v>
      </c>
      <c r="H62" s="84">
        <v>0</v>
      </c>
      <c r="I62" s="31" t="e">
        <f t="shared" si="14"/>
        <v>#DIV/0!</v>
      </c>
      <c r="J62" s="84">
        <v>0</v>
      </c>
      <c r="K62" s="84">
        <v>0</v>
      </c>
      <c r="L62" s="31" t="e">
        <f t="shared" si="16"/>
        <v>#DIV/0!</v>
      </c>
      <c r="M62" s="31">
        <v>0</v>
      </c>
      <c r="N62" s="31">
        <v>0</v>
      </c>
      <c r="O62" s="84">
        <v>0</v>
      </c>
      <c r="P62" s="84">
        <v>0</v>
      </c>
      <c r="Q62" s="31" t="e">
        <f t="shared" si="17"/>
        <v>#DIV/0!</v>
      </c>
      <c r="R62" s="173">
        <v>0</v>
      </c>
      <c r="S62" s="148">
        <v>0</v>
      </c>
      <c r="T62" s="31">
        <v>0</v>
      </c>
      <c r="U62" s="148">
        <v>0</v>
      </c>
      <c r="V62" s="84">
        <v>0</v>
      </c>
      <c r="W62" s="116">
        <v>0</v>
      </c>
    </row>
    <row r="63" spans="1:25" s="29" customFormat="1" ht="15" customHeight="1" thickBot="1" x14ac:dyDescent="0.25">
      <c r="A63" s="107"/>
      <c r="B63" s="108">
        <v>43</v>
      </c>
      <c r="C63" s="92" t="s">
        <v>96</v>
      </c>
      <c r="D63" s="92"/>
      <c r="E63" s="92"/>
      <c r="F63" s="92"/>
      <c r="G63" s="88">
        <f>G64</f>
        <v>0</v>
      </c>
      <c r="H63" s="88">
        <f>H64</f>
        <v>0</v>
      </c>
      <c r="I63" s="72" t="e">
        <f t="shared" si="14"/>
        <v>#DIV/0!</v>
      </c>
      <c r="J63" s="88">
        <f t="shared" ref="J63:V63" si="20">J64</f>
        <v>0</v>
      </c>
      <c r="K63" s="88">
        <f t="shared" si="20"/>
        <v>0</v>
      </c>
      <c r="L63" s="72">
        <v>0</v>
      </c>
      <c r="M63" s="72">
        <f>M64</f>
        <v>0</v>
      </c>
      <c r="N63" s="72">
        <f>N64</f>
        <v>0</v>
      </c>
      <c r="O63" s="88">
        <f t="shared" si="20"/>
        <v>0</v>
      </c>
      <c r="P63" s="88">
        <f t="shared" si="20"/>
        <v>0</v>
      </c>
      <c r="Q63" s="72">
        <v>0</v>
      </c>
      <c r="R63" s="88">
        <f t="shared" si="20"/>
        <v>0</v>
      </c>
      <c r="S63" s="88">
        <f t="shared" si="20"/>
        <v>0</v>
      </c>
      <c r="T63" s="72" t="e">
        <f t="shared" si="18"/>
        <v>#DIV/0!</v>
      </c>
      <c r="U63" s="88">
        <f t="shared" si="20"/>
        <v>0</v>
      </c>
      <c r="V63" s="88">
        <f t="shared" si="20"/>
        <v>0</v>
      </c>
      <c r="W63" s="73">
        <v>0</v>
      </c>
    </row>
    <row r="64" spans="1:25" s="79" customFormat="1" ht="12.75" thickBot="1" x14ac:dyDescent="0.25">
      <c r="A64" s="91"/>
      <c r="B64" s="108">
        <v>431</v>
      </c>
      <c r="C64" s="92" t="s">
        <v>76</v>
      </c>
      <c r="D64" s="92"/>
      <c r="E64" s="92"/>
      <c r="F64" s="92"/>
      <c r="G64" s="88">
        <f>G75</f>
        <v>0</v>
      </c>
      <c r="H64" s="88">
        <f t="shared" ref="H64" si="21">H75</f>
        <v>0</v>
      </c>
      <c r="I64" s="72" t="e">
        <f t="shared" si="14"/>
        <v>#DIV/0!</v>
      </c>
      <c r="J64" s="88">
        <f>J75</f>
        <v>0</v>
      </c>
      <c r="K64" s="88">
        <f>K75</f>
        <v>0</v>
      </c>
      <c r="L64" s="72">
        <v>0</v>
      </c>
      <c r="M64" s="72">
        <f>M75</f>
        <v>0</v>
      </c>
      <c r="N64" s="72">
        <f>N75</f>
        <v>0</v>
      </c>
      <c r="O64" s="88">
        <f>O75</f>
        <v>0</v>
      </c>
      <c r="P64" s="88">
        <f>P75</f>
        <v>0</v>
      </c>
      <c r="Q64" s="72">
        <v>0</v>
      </c>
      <c r="R64" s="88">
        <f>R75</f>
        <v>0</v>
      </c>
      <c r="S64" s="88">
        <f>S75</f>
        <v>0</v>
      </c>
      <c r="T64" s="72" t="e">
        <f t="shared" si="18"/>
        <v>#DIV/0!</v>
      </c>
      <c r="U64" s="88">
        <f>U75</f>
        <v>0</v>
      </c>
      <c r="V64" s="88">
        <f>V75</f>
        <v>0</v>
      </c>
      <c r="W64" s="73">
        <v>0</v>
      </c>
    </row>
    <row r="65" spans="1:23" s="79" customFormat="1" ht="12.75" thickBot="1" x14ac:dyDescent="0.25">
      <c r="A65" s="91"/>
      <c r="B65" s="195">
        <v>3</v>
      </c>
      <c r="C65" s="196" t="s">
        <v>118</v>
      </c>
      <c r="D65" s="196"/>
      <c r="E65" s="196"/>
      <c r="F65" s="196"/>
      <c r="G65" s="197">
        <f>G66</f>
        <v>5000</v>
      </c>
      <c r="H65" s="197">
        <f>H66</f>
        <v>0</v>
      </c>
      <c r="I65" s="198"/>
      <c r="J65" s="197">
        <f>J66</f>
        <v>0</v>
      </c>
      <c r="K65" s="197">
        <f>K66</f>
        <v>0</v>
      </c>
      <c r="L65" s="198"/>
      <c r="M65" s="198"/>
      <c r="N65" s="198"/>
      <c r="O65" s="197"/>
      <c r="P65" s="197"/>
      <c r="Q65" s="198"/>
      <c r="R65" s="197"/>
      <c r="S65" s="197"/>
      <c r="T65" s="198"/>
      <c r="U65" s="197">
        <f>U66</f>
        <v>5000</v>
      </c>
      <c r="V65" s="199"/>
      <c r="W65" s="194"/>
    </row>
    <row r="66" spans="1:23" s="79" customFormat="1" ht="12.75" thickBot="1" x14ac:dyDescent="0.25">
      <c r="A66" s="91"/>
      <c r="B66" s="195">
        <v>32</v>
      </c>
      <c r="C66" s="196" t="s">
        <v>118</v>
      </c>
      <c r="D66" s="196"/>
      <c r="E66" s="196"/>
      <c r="F66" s="196"/>
      <c r="G66" s="197">
        <f>G67+G68+G69</f>
        <v>5000</v>
      </c>
      <c r="H66" s="197">
        <f>H67+H68+H69</f>
        <v>0</v>
      </c>
      <c r="I66" s="198"/>
      <c r="J66" s="197">
        <f>J67+J68+J69</f>
        <v>0</v>
      </c>
      <c r="K66" s="197"/>
      <c r="L66" s="198"/>
      <c r="M66" s="198"/>
      <c r="N66" s="198"/>
      <c r="O66" s="197"/>
      <c r="P66" s="197"/>
      <c r="Q66" s="198"/>
      <c r="R66" s="197"/>
      <c r="S66" s="197"/>
      <c r="T66" s="198"/>
      <c r="U66" s="197">
        <f>U67+U68+U69</f>
        <v>5000</v>
      </c>
      <c r="V66" s="199"/>
      <c r="W66" s="194"/>
    </row>
    <row r="67" spans="1:23" s="79" customFormat="1" ht="12.75" thickBot="1" x14ac:dyDescent="0.25">
      <c r="A67" s="91"/>
      <c r="B67" s="195">
        <v>3221</v>
      </c>
      <c r="C67" s="200" t="s">
        <v>119</v>
      </c>
      <c r="D67" s="196"/>
      <c r="E67" s="196"/>
      <c r="F67" s="196"/>
      <c r="G67" s="201">
        <v>2000</v>
      </c>
      <c r="H67" s="197"/>
      <c r="I67" s="198"/>
      <c r="J67" s="201">
        <v>0</v>
      </c>
      <c r="K67" s="197"/>
      <c r="L67" s="198"/>
      <c r="M67" s="198"/>
      <c r="N67" s="198"/>
      <c r="O67" s="197"/>
      <c r="P67" s="197"/>
      <c r="Q67" s="198"/>
      <c r="R67" s="197"/>
      <c r="S67" s="197"/>
      <c r="T67" s="198"/>
      <c r="U67" s="201">
        <v>2000</v>
      </c>
      <c r="V67" s="199"/>
      <c r="W67" s="194"/>
    </row>
    <row r="68" spans="1:23" s="79" customFormat="1" ht="12.75" thickBot="1" x14ac:dyDescent="0.25">
      <c r="A68" s="91"/>
      <c r="B68" s="195">
        <v>3237</v>
      </c>
      <c r="C68" s="200" t="s">
        <v>120</v>
      </c>
      <c r="D68" s="196"/>
      <c r="E68" s="196"/>
      <c r="F68" s="196"/>
      <c r="G68" s="201">
        <v>1000</v>
      </c>
      <c r="H68" s="197"/>
      <c r="I68" s="198"/>
      <c r="J68" s="201">
        <v>0</v>
      </c>
      <c r="K68" s="197"/>
      <c r="L68" s="198"/>
      <c r="M68" s="198"/>
      <c r="N68" s="198"/>
      <c r="O68" s="197"/>
      <c r="P68" s="197"/>
      <c r="Q68" s="198"/>
      <c r="R68" s="197"/>
      <c r="S68" s="197"/>
      <c r="T68" s="198"/>
      <c r="U68" s="201">
        <v>1000</v>
      </c>
      <c r="V68" s="199"/>
      <c r="W68" s="194"/>
    </row>
    <row r="69" spans="1:23" s="79" customFormat="1" ht="12.75" thickBot="1" x14ac:dyDescent="0.25">
      <c r="A69" s="91"/>
      <c r="B69" s="195">
        <v>3293</v>
      </c>
      <c r="C69" s="200" t="s">
        <v>121</v>
      </c>
      <c r="D69" s="196"/>
      <c r="E69" s="196"/>
      <c r="F69" s="196"/>
      <c r="G69" s="201">
        <v>2000</v>
      </c>
      <c r="H69" s="197"/>
      <c r="I69" s="198"/>
      <c r="J69" s="201">
        <v>0</v>
      </c>
      <c r="K69" s="197"/>
      <c r="L69" s="198"/>
      <c r="M69" s="198"/>
      <c r="N69" s="198"/>
      <c r="O69" s="197"/>
      <c r="P69" s="197"/>
      <c r="Q69" s="198"/>
      <c r="R69" s="197"/>
      <c r="S69" s="197"/>
      <c r="T69" s="198"/>
      <c r="U69" s="201">
        <v>2000</v>
      </c>
      <c r="V69" s="199"/>
      <c r="W69" s="194"/>
    </row>
    <row r="70" spans="1:23" s="79" customFormat="1" ht="12.75" thickBot="1" x14ac:dyDescent="0.25">
      <c r="A70" s="91"/>
      <c r="B70" s="195">
        <v>3</v>
      </c>
      <c r="C70" s="196" t="s">
        <v>122</v>
      </c>
      <c r="D70" s="196"/>
      <c r="E70" s="196"/>
      <c r="F70" s="196"/>
      <c r="G70" s="197">
        <f>G71</f>
        <v>5000</v>
      </c>
      <c r="H70" s="197"/>
      <c r="I70" s="198"/>
      <c r="J70" s="197">
        <f>J71</f>
        <v>0</v>
      </c>
      <c r="K70" s="197"/>
      <c r="L70" s="198"/>
      <c r="M70" s="198"/>
      <c r="N70" s="198"/>
      <c r="O70" s="197"/>
      <c r="P70" s="197"/>
      <c r="Q70" s="198"/>
      <c r="R70" s="197"/>
      <c r="S70" s="197"/>
      <c r="T70" s="198"/>
      <c r="U70" s="197">
        <f>U71</f>
        <v>5000</v>
      </c>
      <c r="V70" s="199"/>
      <c r="W70" s="194"/>
    </row>
    <row r="71" spans="1:23" s="79" customFormat="1" ht="12.75" thickBot="1" x14ac:dyDescent="0.25">
      <c r="A71" s="91"/>
      <c r="B71" s="195">
        <v>32</v>
      </c>
      <c r="C71" s="196" t="s">
        <v>122</v>
      </c>
      <c r="D71" s="196"/>
      <c r="E71" s="196"/>
      <c r="F71" s="196"/>
      <c r="G71" s="197">
        <f>G72+G73+G74</f>
        <v>5000</v>
      </c>
      <c r="H71" s="197"/>
      <c r="I71" s="198"/>
      <c r="J71" s="197">
        <f>J72+J73+J74</f>
        <v>0</v>
      </c>
      <c r="K71" s="197"/>
      <c r="L71" s="198"/>
      <c r="M71" s="198"/>
      <c r="N71" s="198"/>
      <c r="O71" s="197"/>
      <c r="P71" s="197"/>
      <c r="Q71" s="198"/>
      <c r="R71" s="197"/>
      <c r="S71" s="197"/>
      <c r="T71" s="198"/>
      <c r="U71" s="197">
        <f>U72+U73+U74</f>
        <v>5000</v>
      </c>
      <c r="V71" s="199"/>
      <c r="W71" s="194"/>
    </row>
    <row r="72" spans="1:23" s="79" customFormat="1" ht="12.75" thickBot="1" x14ac:dyDescent="0.25">
      <c r="A72" s="91"/>
      <c r="B72" s="202">
        <v>3221</v>
      </c>
      <c r="C72" s="200" t="s">
        <v>123</v>
      </c>
      <c r="D72" s="196"/>
      <c r="E72" s="196"/>
      <c r="F72" s="196"/>
      <c r="G72" s="201">
        <v>2000</v>
      </c>
      <c r="H72" s="197"/>
      <c r="I72" s="198"/>
      <c r="J72" s="197">
        <v>0</v>
      </c>
      <c r="K72" s="197"/>
      <c r="L72" s="198"/>
      <c r="M72" s="198"/>
      <c r="N72" s="198"/>
      <c r="O72" s="197"/>
      <c r="P72" s="197"/>
      <c r="Q72" s="198"/>
      <c r="R72" s="197"/>
      <c r="S72" s="197"/>
      <c r="T72" s="198"/>
      <c r="U72" s="201">
        <v>2000</v>
      </c>
      <c r="V72" s="199"/>
      <c r="W72" s="194"/>
    </row>
    <row r="73" spans="1:23" s="79" customFormat="1" ht="12.75" thickBot="1" x14ac:dyDescent="0.25">
      <c r="A73" s="91"/>
      <c r="B73" s="202">
        <v>3237</v>
      </c>
      <c r="C73" s="200" t="s">
        <v>124</v>
      </c>
      <c r="D73" s="196"/>
      <c r="E73" s="196"/>
      <c r="F73" s="196"/>
      <c r="G73" s="201">
        <v>1000</v>
      </c>
      <c r="H73" s="197"/>
      <c r="I73" s="198"/>
      <c r="J73" s="197">
        <v>0</v>
      </c>
      <c r="K73" s="197"/>
      <c r="L73" s="198"/>
      <c r="M73" s="198"/>
      <c r="N73" s="198"/>
      <c r="O73" s="197"/>
      <c r="P73" s="197"/>
      <c r="Q73" s="198"/>
      <c r="R73" s="197"/>
      <c r="S73" s="197"/>
      <c r="T73" s="198"/>
      <c r="U73" s="201">
        <v>1000</v>
      </c>
      <c r="V73" s="199"/>
      <c r="W73" s="194"/>
    </row>
    <row r="74" spans="1:23" s="79" customFormat="1" ht="12.75" thickBot="1" x14ac:dyDescent="0.25">
      <c r="A74" s="91"/>
      <c r="B74" s="202">
        <v>3293</v>
      </c>
      <c r="C74" s="200" t="s">
        <v>125</v>
      </c>
      <c r="D74" s="196"/>
      <c r="E74" s="196"/>
      <c r="F74" s="196"/>
      <c r="G74" s="201">
        <v>2000</v>
      </c>
      <c r="H74" s="197"/>
      <c r="I74" s="198"/>
      <c r="J74" s="197">
        <v>0</v>
      </c>
      <c r="K74" s="197"/>
      <c r="L74" s="198"/>
      <c r="M74" s="198"/>
      <c r="N74" s="198"/>
      <c r="O74" s="197"/>
      <c r="P74" s="197"/>
      <c r="Q74" s="198"/>
      <c r="R74" s="197"/>
      <c r="S74" s="197"/>
      <c r="T74" s="198"/>
      <c r="U74" s="201">
        <v>2000</v>
      </c>
      <c r="V74" s="199"/>
      <c r="W74" s="194"/>
    </row>
    <row r="75" spans="1:23" s="79" customFormat="1" ht="12.75" thickBot="1" x14ac:dyDescent="0.25">
      <c r="A75" s="91"/>
      <c r="B75" s="203">
        <v>4312</v>
      </c>
      <c r="C75" s="204" t="s">
        <v>77</v>
      </c>
      <c r="D75" s="204"/>
      <c r="E75" s="204"/>
      <c r="F75" s="204"/>
      <c r="G75" s="205">
        <v>0</v>
      </c>
      <c r="H75" s="206">
        <v>0</v>
      </c>
      <c r="I75" s="207" t="e">
        <f t="shared" si="14"/>
        <v>#DIV/0!</v>
      </c>
      <c r="J75" s="206">
        <v>0</v>
      </c>
      <c r="K75" s="206">
        <v>0</v>
      </c>
      <c r="L75" s="207">
        <v>0</v>
      </c>
      <c r="M75" s="207">
        <v>0</v>
      </c>
      <c r="N75" s="207">
        <v>0</v>
      </c>
      <c r="O75" s="206">
        <v>0</v>
      </c>
      <c r="P75" s="206">
        <v>0</v>
      </c>
      <c r="Q75" s="207">
        <v>0</v>
      </c>
      <c r="R75" s="208">
        <v>0</v>
      </c>
      <c r="S75" s="209">
        <v>0</v>
      </c>
      <c r="T75" s="207" t="e">
        <f t="shared" si="18"/>
        <v>#DIV/0!</v>
      </c>
      <c r="U75" s="209">
        <v>0</v>
      </c>
      <c r="V75" s="210">
        <v>0</v>
      </c>
      <c r="W75" s="95">
        <v>0</v>
      </c>
    </row>
    <row r="76" spans="1:23" s="128" customFormat="1" ht="16.149999999999999" customHeight="1" thickBot="1" x14ac:dyDescent="0.25">
      <c r="A76" s="156"/>
      <c r="B76" s="157"/>
      <c r="C76" s="158" t="s">
        <v>56</v>
      </c>
      <c r="D76" s="119"/>
      <c r="E76" s="119"/>
      <c r="F76" s="119"/>
      <c r="G76" s="81">
        <f>G8+G53+G65+G70</f>
        <v>207269.91999999998</v>
      </c>
      <c r="H76" s="81">
        <f>H8+H53</f>
        <v>43942.81</v>
      </c>
      <c r="I76" s="81">
        <f t="shared" si="14"/>
        <v>21.200765648966332</v>
      </c>
      <c r="J76" s="81">
        <f>J8+J53+J65+J70</f>
        <v>160269.91999999998</v>
      </c>
      <c r="K76" s="81">
        <f>K8+K53</f>
        <v>43198.85</v>
      </c>
      <c r="L76" s="81">
        <f t="shared" si="16"/>
        <v>26.953810172239436</v>
      </c>
      <c r="M76" s="81">
        <v>0</v>
      </c>
      <c r="N76" s="81">
        <v>0</v>
      </c>
      <c r="O76" s="81">
        <v>25000</v>
      </c>
      <c r="P76" s="81">
        <f>P8+P53</f>
        <v>0</v>
      </c>
      <c r="Q76" s="81">
        <f t="shared" si="17"/>
        <v>0</v>
      </c>
      <c r="R76" s="81">
        <v>2000</v>
      </c>
      <c r="S76" s="81">
        <v>743.96</v>
      </c>
      <c r="T76" s="81">
        <f t="shared" si="18"/>
        <v>37.198</v>
      </c>
      <c r="U76" s="81">
        <f>U8+U53+U65+U70</f>
        <v>10000</v>
      </c>
      <c r="V76" s="81">
        <f>V8+V53</f>
        <v>0</v>
      </c>
      <c r="W76" s="90">
        <f>V76/U76*100</f>
        <v>0</v>
      </c>
    </row>
    <row r="77" spans="1:23" s="128" customFormat="1" ht="16.149999999999999" customHeight="1" thickBot="1" x14ac:dyDescent="0.25">
      <c r="A77" s="156"/>
      <c r="B77" s="157"/>
      <c r="C77" s="158" t="s">
        <v>89</v>
      </c>
      <c r="D77" s="119"/>
      <c r="E77" s="119"/>
      <c r="F77" s="119"/>
      <c r="G77" s="88">
        <v>207269.92</v>
      </c>
      <c r="H77" s="81">
        <v>44474.85</v>
      </c>
      <c r="I77" s="81">
        <f t="shared" si="14"/>
        <v>21.45745509044438</v>
      </c>
      <c r="J77" s="81">
        <v>160269.92000000001</v>
      </c>
      <c r="K77" s="81">
        <v>44474.84</v>
      </c>
      <c r="L77" s="81">
        <f t="shared" si="16"/>
        <v>27.749960816103229</v>
      </c>
      <c r="M77" s="81">
        <v>0</v>
      </c>
      <c r="N77" s="81">
        <v>0</v>
      </c>
      <c r="O77" s="81">
        <v>25000</v>
      </c>
      <c r="P77" s="81">
        <v>0</v>
      </c>
      <c r="Q77" s="81">
        <f t="shared" si="17"/>
        <v>0</v>
      </c>
      <c r="R77" s="81">
        <v>2000</v>
      </c>
      <c r="S77" s="81">
        <v>0</v>
      </c>
      <c r="T77" s="81">
        <f t="shared" si="18"/>
        <v>0</v>
      </c>
      <c r="U77" s="81">
        <v>10000</v>
      </c>
      <c r="V77" s="81">
        <v>0</v>
      </c>
      <c r="W77" s="90">
        <f>V77/U77*100</f>
        <v>0</v>
      </c>
    </row>
    <row r="78" spans="1:23" s="128" customFormat="1" ht="16.149999999999999" customHeight="1" thickBot="1" x14ac:dyDescent="0.25">
      <c r="A78" s="156"/>
      <c r="B78" s="164"/>
      <c r="C78" s="128" t="s">
        <v>57</v>
      </c>
      <c r="G78" s="147">
        <v>0</v>
      </c>
      <c r="H78" s="89">
        <v>2172.4299999999998</v>
      </c>
      <c r="I78" s="89"/>
      <c r="J78" s="89">
        <v>0</v>
      </c>
      <c r="K78" s="89">
        <v>0</v>
      </c>
      <c r="L78" s="89"/>
      <c r="M78" s="89">
        <v>0</v>
      </c>
      <c r="N78" s="89">
        <v>0</v>
      </c>
      <c r="O78" s="89">
        <v>0</v>
      </c>
      <c r="P78" s="89">
        <v>0</v>
      </c>
      <c r="Q78" s="89"/>
      <c r="R78" s="89">
        <v>0</v>
      </c>
      <c r="S78" s="89">
        <v>0</v>
      </c>
      <c r="T78" s="89"/>
      <c r="U78" s="89">
        <v>0</v>
      </c>
      <c r="V78" s="89">
        <v>0</v>
      </c>
      <c r="W78" s="165"/>
    </row>
    <row r="79" spans="1:23" s="128" customFormat="1" ht="16.149999999999999" customHeight="1" thickBot="1" x14ac:dyDescent="0.25">
      <c r="A79" s="166"/>
      <c r="B79" s="167"/>
      <c r="C79" s="158" t="s">
        <v>58</v>
      </c>
      <c r="D79" s="119"/>
      <c r="E79" s="119"/>
      <c r="F79" s="119"/>
      <c r="G79" s="81">
        <f>G77+G78-G76</f>
        <v>0</v>
      </c>
      <c r="H79" s="81">
        <f>H77+H78-H76</f>
        <v>2704.4700000000012</v>
      </c>
      <c r="I79" s="81">
        <f t="shared" ref="I79:W79" si="22">I77+I78-I76</f>
        <v>0.25668944147804851</v>
      </c>
      <c r="J79" s="81">
        <f t="shared" si="22"/>
        <v>0</v>
      </c>
      <c r="K79" s="81">
        <f t="shared" si="22"/>
        <v>1275.989999999998</v>
      </c>
      <c r="L79" s="81">
        <f t="shared" si="22"/>
        <v>0.79615064386379331</v>
      </c>
      <c r="M79" s="81">
        <v>0</v>
      </c>
      <c r="N79" s="81">
        <v>0</v>
      </c>
      <c r="O79" s="81">
        <f t="shared" si="22"/>
        <v>0</v>
      </c>
      <c r="P79" s="81">
        <f t="shared" si="22"/>
        <v>0</v>
      </c>
      <c r="Q79" s="81">
        <f t="shared" si="22"/>
        <v>0</v>
      </c>
      <c r="R79" s="81">
        <v>0</v>
      </c>
      <c r="S79" s="81">
        <f t="shared" si="22"/>
        <v>-743.96</v>
      </c>
      <c r="T79" s="163">
        <f t="shared" si="22"/>
        <v>-37.198</v>
      </c>
      <c r="U79" s="81">
        <f t="shared" si="22"/>
        <v>0</v>
      </c>
      <c r="V79" s="81">
        <f t="shared" si="22"/>
        <v>0</v>
      </c>
      <c r="W79" s="90">
        <f t="shared" si="22"/>
        <v>0</v>
      </c>
    </row>
    <row r="81" spans="3:3" x14ac:dyDescent="0.25">
      <c r="C81" s="128" t="s">
        <v>101</v>
      </c>
    </row>
    <row r="82" spans="3:3" x14ac:dyDescent="0.25">
      <c r="C82" s="128" t="s">
        <v>128</v>
      </c>
    </row>
    <row r="83" spans="3:3" x14ac:dyDescent="0.25">
      <c r="C83" s="128" t="s">
        <v>131</v>
      </c>
    </row>
    <row r="84" spans="3:3" x14ac:dyDescent="0.25">
      <c r="C84" s="128" t="s">
        <v>132</v>
      </c>
    </row>
    <row r="85" spans="3:3" x14ac:dyDescent="0.25">
      <c r="C85" s="128" t="s">
        <v>133</v>
      </c>
    </row>
  </sheetData>
  <mergeCells count="2">
    <mergeCell ref="C6:F6"/>
    <mergeCell ref="J4:W4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Knjiznica</cp:lastModifiedBy>
  <cp:lastPrinted>2022-07-04T16:40:45Z</cp:lastPrinted>
  <dcterms:created xsi:type="dcterms:W3CDTF">2018-04-07T20:02:16Z</dcterms:created>
  <dcterms:modified xsi:type="dcterms:W3CDTF">2023-07-31T12:41:08Z</dcterms:modified>
</cp:coreProperties>
</file>